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40" windowHeight="12480"/>
  </bookViews>
  <sheets>
    <sheet name="גיליון1" sheetId="1" r:id="rId1"/>
    <sheet name="גיליון2" sheetId="2"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60" i="1" l="1"/>
  <c r="K360" i="1" s="1"/>
  <c r="J321" i="1" l="1"/>
  <c r="K321" i="1" s="1"/>
  <c r="J320" i="1"/>
  <c r="K320" i="1" s="1"/>
  <c r="J319" i="1"/>
  <c r="K319" i="1" s="1"/>
  <c r="J318" i="1"/>
  <c r="K318" i="1" s="1"/>
  <c r="J317" i="1"/>
  <c r="K317" i="1" s="1"/>
  <c r="J316" i="1"/>
  <c r="K316" i="1" s="1"/>
  <c r="J315" i="1"/>
  <c r="K315" i="1" s="1"/>
  <c r="J314" i="1"/>
  <c r="K314" i="1" s="1"/>
  <c r="J313" i="1"/>
  <c r="K313" i="1" s="1"/>
  <c r="J312" i="1"/>
  <c r="K312" i="1" s="1"/>
  <c r="J311" i="1"/>
  <c r="K311" i="1" s="1"/>
  <c r="J310" i="1"/>
  <c r="K310" i="1" s="1"/>
  <c r="J309" i="1"/>
  <c r="K309" i="1" s="1"/>
  <c r="J308" i="1"/>
  <c r="K308" i="1" s="1"/>
  <c r="J307" i="1"/>
  <c r="K307" i="1" s="1"/>
  <c r="J306" i="1"/>
  <c r="K306" i="1" s="1"/>
  <c r="J305" i="1"/>
  <c r="K305" i="1" s="1"/>
  <c r="J304" i="1"/>
  <c r="K304" i="1" s="1"/>
  <c r="J303" i="1"/>
  <c r="K303" i="1" s="1"/>
  <c r="J302" i="1"/>
  <c r="K302" i="1" s="1"/>
  <c r="J301" i="1"/>
  <c r="K301" i="1" s="1"/>
  <c r="J300" i="1"/>
  <c r="K300" i="1" s="1"/>
  <c r="J299" i="1"/>
  <c r="K299" i="1" s="1"/>
  <c r="J298" i="1"/>
  <c r="K298" i="1" s="1"/>
  <c r="J297" i="1"/>
  <c r="K297" i="1" s="1"/>
  <c r="J296" i="1"/>
  <c r="K296" i="1" s="1"/>
  <c r="J295" i="1"/>
  <c r="K295" i="1" s="1"/>
  <c r="J294" i="1"/>
  <c r="K294" i="1" s="1"/>
  <c r="J293" i="1"/>
  <c r="K293" i="1" s="1"/>
  <c r="J292" i="1"/>
  <c r="K292" i="1" s="1"/>
  <c r="J291" i="1"/>
  <c r="K291" i="1" s="1"/>
  <c r="J290" i="1"/>
  <c r="K290" i="1" s="1"/>
  <c r="J289" i="1"/>
  <c r="K289" i="1" s="1"/>
  <c r="J288" i="1"/>
  <c r="K288" i="1" s="1"/>
  <c r="J287" i="1"/>
  <c r="K287" i="1" s="1"/>
  <c r="J286" i="1"/>
  <c r="K286" i="1" s="1"/>
  <c r="J285" i="1"/>
  <c r="K285" i="1" s="1"/>
  <c r="J284" i="1"/>
  <c r="K284" i="1" s="1"/>
  <c r="J283" i="1"/>
  <c r="K283" i="1" s="1"/>
  <c r="J282" i="1"/>
  <c r="K282" i="1" s="1"/>
  <c r="J281" i="1"/>
  <c r="K281" i="1" s="1"/>
  <c r="J280" i="1"/>
  <c r="K280" i="1" s="1"/>
  <c r="J279" i="1"/>
  <c r="K279" i="1" s="1"/>
  <c r="J278" i="1"/>
  <c r="K278" i="1" s="1"/>
  <c r="J277" i="1"/>
  <c r="K277" i="1" s="1"/>
  <c r="J276" i="1"/>
  <c r="K276" i="1" s="1"/>
  <c r="J275" i="1"/>
  <c r="K275" i="1" s="1"/>
  <c r="J274" i="1"/>
  <c r="K274" i="1" s="1"/>
  <c r="J273" i="1"/>
  <c r="K273" i="1" s="1"/>
  <c r="J272" i="1"/>
  <c r="K272" i="1" s="1"/>
  <c r="J271" i="1"/>
  <c r="K271" i="1" s="1"/>
  <c r="J270" i="1"/>
  <c r="K270" i="1" s="1"/>
  <c r="J269" i="1"/>
  <c r="K269" i="1" s="1"/>
  <c r="J268" i="1"/>
  <c r="K268" i="1" s="1"/>
  <c r="J267" i="1"/>
  <c r="K267" i="1" s="1"/>
  <c r="J266" i="1"/>
  <c r="K266" i="1" s="1"/>
  <c r="J265" i="1"/>
  <c r="K265" i="1" s="1"/>
  <c r="J264" i="1"/>
  <c r="K264" i="1" s="1"/>
  <c r="J263" i="1"/>
  <c r="K263" i="1" s="1"/>
  <c r="J262" i="1"/>
  <c r="K262" i="1" s="1"/>
  <c r="J261" i="1"/>
  <c r="K261" i="1" s="1"/>
  <c r="J260" i="1"/>
  <c r="K260" i="1" s="1"/>
  <c r="J259" i="1"/>
  <c r="K259" i="1" s="1"/>
  <c r="J258" i="1"/>
  <c r="K258" i="1" s="1"/>
  <c r="J257" i="1"/>
  <c r="K257" i="1" s="1"/>
  <c r="J256" i="1"/>
  <c r="K256" i="1" s="1"/>
  <c r="J255" i="1"/>
  <c r="K255" i="1" s="1"/>
  <c r="J254" i="1"/>
  <c r="K254" i="1" s="1"/>
  <c r="J253" i="1"/>
  <c r="K253" i="1" s="1"/>
  <c r="J252" i="1"/>
  <c r="K252" i="1" s="1"/>
  <c r="J251" i="1"/>
  <c r="K251" i="1" s="1"/>
  <c r="J250" i="1"/>
  <c r="K250" i="1" s="1"/>
  <c r="J249" i="1"/>
  <c r="K249" i="1" s="1"/>
  <c r="J248" i="1"/>
  <c r="K248" i="1" s="1"/>
  <c r="J247" i="1"/>
  <c r="K247" i="1" s="1"/>
  <c r="J246" i="1"/>
  <c r="K246" i="1" s="1"/>
  <c r="J245" i="1"/>
  <c r="K245" i="1" s="1"/>
  <c r="J244" i="1"/>
  <c r="K244" i="1" s="1"/>
  <c r="J243" i="1"/>
  <c r="K243" i="1" s="1"/>
  <c r="J242" i="1"/>
  <c r="K242" i="1" s="1"/>
  <c r="J241" i="1"/>
  <c r="K241" i="1" s="1"/>
  <c r="J240" i="1"/>
  <c r="K240" i="1" s="1"/>
  <c r="J239" i="1"/>
  <c r="K239" i="1" s="1"/>
  <c r="J238" i="1"/>
  <c r="K238" i="1" s="1"/>
  <c r="J237" i="1"/>
  <c r="K237" i="1" s="1"/>
  <c r="J236" i="1"/>
  <c r="K236" i="1" s="1"/>
  <c r="J235" i="1"/>
  <c r="K235" i="1" s="1"/>
  <c r="J234" i="1"/>
  <c r="K234" i="1" s="1"/>
  <c r="J233" i="1"/>
  <c r="K233" i="1" s="1"/>
  <c r="J232" i="1"/>
  <c r="K232" i="1" s="1"/>
  <c r="J231" i="1"/>
  <c r="K231" i="1" s="1"/>
  <c r="J230" i="1"/>
  <c r="K230" i="1" s="1"/>
  <c r="J229" i="1"/>
  <c r="K229" i="1" s="1"/>
  <c r="J228" i="1"/>
  <c r="K228" i="1" s="1"/>
  <c r="J227" i="1"/>
  <c r="K227" i="1" s="1"/>
  <c r="J226" i="1"/>
  <c r="K226" i="1" s="1"/>
  <c r="J225" i="1"/>
  <c r="K225" i="1" s="1"/>
  <c r="J224" i="1"/>
  <c r="K224" i="1" s="1"/>
  <c r="J223" i="1"/>
  <c r="K223" i="1" s="1"/>
  <c r="J222" i="1"/>
  <c r="K222" i="1" s="1"/>
  <c r="J221" i="1"/>
  <c r="K221" i="1" s="1"/>
  <c r="J220" i="1"/>
  <c r="K220" i="1" s="1"/>
  <c r="J219" i="1"/>
  <c r="K219" i="1" s="1"/>
  <c r="J218" i="1"/>
  <c r="K218" i="1" s="1"/>
  <c r="J217" i="1"/>
  <c r="K217" i="1" s="1"/>
  <c r="J216" i="1"/>
  <c r="K216" i="1" s="1"/>
  <c r="J215" i="1"/>
  <c r="K215" i="1" s="1"/>
  <c r="J214" i="1"/>
  <c r="K214" i="1" s="1"/>
  <c r="J213" i="1"/>
  <c r="K213" i="1" s="1"/>
  <c r="J212" i="1"/>
  <c r="K212" i="1" s="1"/>
  <c r="J211" i="1"/>
  <c r="K211" i="1" s="1"/>
  <c r="J210" i="1"/>
  <c r="K210" i="1" s="1"/>
  <c r="K209" i="1"/>
  <c r="J209" i="1"/>
  <c r="J208" i="1"/>
  <c r="K208" i="1" s="1"/>
  <c r="J207" i="1"/>
  <c r="K207" i="1" s="1"/>
  <c r="J206" i="1"/>
  <c r="K206" i="1" s="1"/>
  <c r="K205" i="1"/>
  <c r="J205" i="1"/>
  <c r="J204" i="1"/>
  <c r="K204" i="1" s="1"/>
  <c r="J203" i="1"/>
  <c r="K203" i="1" s="1"/>
  <c r="J202" i="1"/>
  <c r="K202" i="1" s="1"/>
  <c r="K201" i="1"/>
  <c r="J201" i="1"/>
  <c r="J200" i="1"/>
  <c r="K200" i="1" s="1"/>
  <c r="J199" i="1"/>
  <c r="K199" i="1" s="1"/>
  <c r="J198" i="1"/>
  <c r="K198" i="1" s="1"/>
  <c r="K197" i="1"/>
  <c r="J197" i="1"/>
  <c r="J196" i="1"/>
  <c r="K196" i="1" s="1"/>
  <c r="J195" i="1"/>
  <c r="K195" i="1" s="1"/>
  <c r="J194" i="1"/>
  <c r="K194" i="1" s="1"/>
  <c r="K193" i="1"/>
  <c r="J193" i="1"/>
  <c r="J192" i="1"/>
  <c r="K192" i="1" s="1"/>
  <c r="J191" i="1"/>
  <c r="K191" i="1" s="1"/>
  <c r="J190" i="1"/>
  <c r="K190" i="1" s="1"/>
  <c r="K189" i="1"/>
  <c r="J189" i="1"/>
  <c r="J188" i="1"/>
  <c r="K188" i="1" s="1"/>
  <c r="J187" i="1"/>
  <c r="K187" i="1" s="1"/>
  <c r="J186" i="1"/>
  <c r="K186" i="1" s="1"/>
  <c r="K185" i="1"/>
  <c r="J185" i="1"/>
  <c r="J184" i="1"/>
  <c r="K184" i="1" s="1"/>
  <c r="J183" i="1"/>
  <c r="K183" i="1" s="1"/>
  <c r="K181" i="1"/>
  <c r="J181" i="1"/>
  <c r="J180" i="1"/>
  <c r="K180" i="1" s="1"/>
  <c r="J179" i="1"/>
  <c r="K179" i="1" s="1"/>
  <c r="J178" i="1"/>
  <c r="K178" i="1" s="1"/>
  <c r="K177" i="1"/>
  <c r="J177" i="1"/>
  <c r="J176" i="1"/>
  <c r="K176" i="1" s="1"/>
  <c r="J175" i="1"/>
  <c r="K175" i="1" s="1"/>
  <c r="J174" i="1"/>
  <c r="K174" i="1" s="1"/>
  <c r="K173" i="1"/>
  <c r="J173" i="1"/>
  <c r="J172" i="1"/>
  <c r="K172" i="1" s="1"/>
  <c r="J171" i="1"/>
  <c r="K171" i="1" s="1"/>
  <c r="J170" i="1"/>
  <c r="K170" i="1" s="1"/>
  <c r="K169" i="1"/>
  <c r="J169" i="1"/>
  <c r="J168" i="1"/>
  <c r="K168" i="1" s="1"/>
  <c r="J167" i="1"/>
  <c r="K167" i="1" s="1"/>
  <c r="J166" i="1"/>
  <c r="K166" i="1" s="1"/>
  <c r="J165" i="1"/>
  <c r="K165" i="1" s="1"/>
  <c r="J164" i="1"/>
  <c r="K164" i="1" s="1"/>
  <c r="J163" i="1"/>
  <c r="K163" i="1" s="1"/>
  <c r="J162" i="1"/>
  <c r="K162" i="1" s="1"/>
  <c r="J161" i="1"/>
  <c r="K161" i="1" s="1"/>
  <c r="J160" i="1"/>
  <c r="K160" i="1" s="1"/>
  <c r="J159" i="1"/>
  <c r="K159" i="1" s="1"/>
  <c r="J158" i="1"/>
  <c r="K158" i="1" s="1"/>
  <c r="J157" i="1"/>
  <c r="K157" i="1" s="1"/>
  <c r="J156" i="1"/>
  <c r="K156" i="1" s="1"/>
  <c r="J155" i="1"/>
  <c r="K155" i="1" s="1"/>
  <c r="J154" i="1"/>
  <c r="K154" i="1" s="1"/>
  <c r="J153" i="1"/>
  <c r="K153" i="1" s="1"/>
  <c r="J152" i="1"/>
  <c r="K152" i="1" s="1"/>
  <c r="J151" i="1"/>
  <c r="K151" i="1" s="1"/>
  <c r="J150" i="1"/>
  <c r="K150" i="1" s="1"/>
  <c r="J149" i="1"/>
  <c r="K149" i="1" s="1"/>
  <c r="J148" i="1"/>
  <c r="K148" i="1" s="1"/>
  <c r="J147" i="1"/>
  <c r="K147" i="1" s="1"/>
  <c r="J146" i="1"/>
  <c r="K146" i="1" s="1"/>
  <c r="J145" i="1"/>
  <c r="K145" i="1" s="1"/>
  <c r="J144" i="1"/>
  <c r="K144" i="1" s="1"/>
  <c r="J143" i="1"/>
  <c r="K143" i="1" s="1"/>
  <c r="J142" i="1"/>
  <c r="K142" i="1" s="1"/>
  <c r="J141" i="1"/>
  <c r="K141" i="1" s="1"/>
  <c r="J140" i="1"/>
  <c r="K140" i="1" s="1"/>
  <c r="J139" i="1"/>
  <c r="K139" i="1" s="1"/>
  <c r="J138" i="1"/>
  <c r="K138" i="1" s="1"/>
  <c r="J137" i="1"/>
  <c r="K137" i="1" s="1"/>
  <c r="J136" i="1"/>
  <c r="K136" i="1" s="1"/>
  <c r="J135" i="1"/>
  <c r="K135" i="1" s="1"/>
  <c r="J134" i="1"/>
  <c r="K134" i="1" s="1"/>
  <c r="J133" i="1"/>
  <c r="K133" i="1" s="1"/>
  <c r="J132" i="1"/>
  <c r="K132" i="1" s="1"/>
  <c r="J131" i="1"/>
  <c r="K131" i="1" s="1"/>
  <c r="J130" i="1"/>
  <c r="K130" i="1" s="1"/>
  <c r="J129" i="1"/>
  <c r="K129" i="1" s="1"/>
  <c r="J128" i="1"/>
  <c r="K128" i="1" s="1"/>
  <c r="J127" i="1"/>
  <c r="K127" i="1" s="1"/>
  <c r="J126" i="1"/>
  <c r="K126" i="1" s="1"/>
  <c r="J125" i="1"/>
  <c r="K125" i="1" s="1"/>
  <c r="J124" i="1"/>
  <c r="K124" i="1" s="1"/>
  <c r="J123" i="1"/>
  <c r="K123" i="1" s="1"/>
  <c r="J122" i="1"/>
  <c r="K122" i="1" s="1"/>
  <c r="J121" i="1"/>
  <c r="K121" i="1" s="1"/>
  <c r="J120" i="1"/>
  <c r="K120" i="1" s="1"/>
  <c r="J119" i="1"/>
  <c r="K119" i="1" s="1"/>
  <c r="J118" i="1"/>
  <c r="K118" i="1" s="1"/>
  <c r="J117" i="1"/>
  <c r="K117" i="1" s="1"/>
  <c r="J116" i="1"/>
  <c r="K116" i="1" s="1"/>
  <c r="J115" i="1"/>
  <c r="K115" i="1" s="1"/>
  <c r="J114" i="1"/>
  <c r="K114" i="1" s="1"/>
  <c r="J113" i="1"/>
  <c r="K113" i="1" s="1"/>
  <c r="J112" i="1"/>
  <c r="K112" i="1" s="1"/>
  <c r="J111" i="1"/>
  <c r="K111" i="1" s="1"/>
  <c r="J110" i="1"/>
  <c r="K110" i="1" s="1"/>
  <c r="J109" i="1"/>
  <c r="K109" i="1" s="1"/>
  <c r="J108" i="1"/>
  <c r="K108" i="1" s="1"/>
  <c r="J107" i="1"/>
  <c r="K107" i="1" s="1"/>
  <c r="J106" i="1"/>
  <c r="K106" i="1" s="1"/>
  <c r="J105" i="1"/>
  <c r="K105" i="1" s="1"/>
  <c r="J104" i="1"/>
  <c r="K104" i="1" s="1"/>
  <c r="J103" i="1"/>
  <c r="K103" i="1" s="1"/>
  <c r="J102" i="1"/>
  <c r="K102" i="1" s="1"/>
  <c r="J101" i="1"/>
  <c r="K101" i="1" s="1"/>
  <c r="J100" i="1"/>
  <c r="K100" i="1" s="1"/>
  <c r="J99" i="1"/>
  <c r="K99" i="1" s="1"/>
  <c r="J98" i="1"/>
  <c r="K98" i="1" s="1"/>
  <c r="J97" i="1"/>
  <c r="K97" i="1" s="1"/>
  <c r="J96" i="1"/>
  <c r="K96" i="1" s="1"/>
  <c r="J95" i="1"/>
  <c r="K95" i="1" s="1"/>
  <c r="J94" i="1"/>
  <c r="K94" i="1" s="1"/>
  <c r="J93" i="1"/>
  <c r="K93" i="1" s="1"/>
  <c r="J92" i="1"/>
  <c r="K92" i="1" s="1"/>
  <c r="J91" i="1"/>
  <c r="K91" i="1" s="1"/>
  <c r="J90" i="1"/>
  <c r="K90" i="1" s="1"/>
  <c r="J89" i="1"/>
  <c r="K89" i="1" s="1"/>
  <c r="J88" i="1"/>
  <c r="K88" i="1" s="1"/>
  <c r="J87" i="1"/>
  <c r="K87" i="1" s="1"/>
  <c r="J86" i="1"/>
  <c r="K86" i="1" s="1"/>
  <c r="J85" i="1"/>
  <c r="K85" i="1" s="1"/>
  <c r="J84" i="1"/>
  <c r="K84" i="1" s="1"/>
  <c r="J83" i="1"/>
  <c r="K83" i="1" s="1"/>
  <c r="J82" i="1"/>
  <c r="K82" i="1" s="1"/>
  <c r="J81" i="1"/>
  <c r="K81" i="1" s="1"/>
  <c r="J80" i="1"/>
  <c r="K80" i="1" s="1"/>
  <c r="J79" i="1"/>
  <c r="K79" i="1" s="1"/>
  <c r="J78" i="1"/>
  <c r="K78" i="1" s="1"/>
  <c r="J77" i="1"/>
  <c r="K77" i="1" s="1"/>
  <c r="J76" i="1"/>
  <c r="K76" i="1" s="1"/>
  <c r="J75" i="1"/>
  <c r="K75" i="1" s="1"/>
  <c r="J74" i="1"/>
  <c r="K74" i="1" s="1"/>
  <c r="J73" i="1"/>
  <c r="K73" i="1" s="1"/>
  <c r="J72" i="1"/>
  <c r="K72" i="1" s="1"/>
  <c r="J71" i="1"/>
  <c r="K71" i="1" s="1"/>
  <c r="J70" i="1"/>
  <c r="K70" i="1" s="1"/>
  <c r="J69" i="1"/>
  <c r="K69" i="1" s="1"/>
  <c r="J68" i="1"/>
  <c r="K68" i="1" s="1"/>
  <c r="J67" i="1"/>
  <c r="K67" i="1" s="1"/>
  <c r="J66" i="1"/>
  <c r="K66" i="1" s="1"/>
  <c r="J65" i="1"/>
  <c r="K65" i="1" s="1"/>
  <c r="J64" i="1"/>
  <c r="K64" i="1" s="1"/>
  <c r="J63" i="1"/>
  <c r="K63" i="1" s="1"/>
  <c r="J61" i="1"/>
  <c r="K61" i="1" s="1"/>
  <c r="J60" i="1"/>
  <c r="K60" i="1" s="1"/>
  <c r="J59" i="1"/>
  <c r="K59" i="1" s="1"/>
  <c r="J58" i="1"/>
  <c r="K58" i="1" s="1"/>
  <c r="J57" i="1"/>
  <c r="K57" i="1" s="1"/>
  <c r="J56" i="1"/>
  <c r="K56" i="1" s="1"/>
  <c r="J55" i="1"/>
  <c r="K55" i="1" s="1"/>
  <c r="J54" i="1"/>
  <c r="K54" i="1" s="1"/>
  <c r="J53" i="1"/>
  <c r="K53" i="1" s="1"/>
  <c r="J52" i="1"/>
  <c r="K52" i="1" s="1"/>
  <c r="J51" i="1"/>
  <c r="K51" i="1" s="1"/>
  <c r="J50" i="1"/>
  <c r="K50" i="1" s="1"/>
  <c r="J49" i="1"/>
  <c r="K49" i="1" s="1"/>
  <c r="J48" i="1"/>
  <c r="K48" i="1" s="1"/>
  <c r="J47" i="1"/>
  <c r="K47" i="1" s="1"/>
  <c r="J46" i="1"/>
  <c r="K46" i="1" s="1"/>
  <c r="J45" i="1"/>
  <c r="K45" i="1" s="1"/>
  <c r="J44" i="1"/>
  <c r="K44" i="1" s="1"/>
  <c r="J43" i="1"/>
  <c r="K43" i="1" s="1"/>
  <c r="J42" i="1"/>
  <c r="K42" i="1" s="1"/>
  <c r="J41" i="1"/>
  <c r="K41" i="1" s="1"/>
  <c r="J40" i="1"/>
  <c r="K40" i="1" s="1"/>
  <c r="J39" i="1"/>
  <c r="K39" i="1" s="1"/>
  <c r="J38" i="1"/>
  <c r="K38" i="1" s="1"/>
  <c r="J37" i="1"/>
  <c r="K37" i="1" s="1"/>
  <c r="J36" i="1"/>
  <c r="K36" i="1" s="1"/>
  <c r="J35" i="1"/>
  <c r="K35" i="1" s="1"/>
  <c r="J34" i="1"/>
  <c r="K34" i="1" s="1"/>
  <c r="J33" i="1"/>
  <c r="K33" i="1" s="1"/>
  <c r="J32" i="1"/>
  <c r="K32" i="1" s="1"/>
  <c r="J31" i="1"/>
  <c r="K31" i="1" s="1"/>
  <c r="J30" i="1"/>
  <c r="K30" i="1" s="1"/>
  <c r="J29" i="1"/>
  <c r="K29" i="1" s="1"/>
  <c r="J28" i="1"/>
  <c r="K28" i="1" s="1"/>
  <c r="J27" i="1"/>
  <c r="K27" i="1" s="1"/>
  <c r="J26" i="1"/>
  <c r="K26" i="1" s="1"/>
  <c r="J25" i="1"/>
  <c r="K25" i="1" s="1"/>
  <c r="J24" i="1"/>
  <c r="K24" i="1" s="1"/>
  <c r="J23" i="1"/>
  <c r="K23" i="1" s="1"/>
  <c r="J22" i="1"/>
  <c r="K22" i="1" s="1"/>
  <c r="J21" i="1"/>
  <c r="K21" i="1" s="1"/>
  <c r="J20" i="1"/>
  <c r="K20" i="1" s="1"/>
  <c r="J19" i="1"/>
  <c r="J18" i="1"/>
  <c r="J17" i="1"/>
  <c r="J16" i="1"/>
  <c r="K16" i="1" s="1"/>
  <c r="J15" i="1"/>
  <c r="K15" i="1" s="1"/>
  <c r="J14" i="1"/>
  <c r="K14" i="1" s="1"/>
  <c r="J13" i="1"/>
  <c r="K13" i="1" s="1"/>
  <c r="J12" i="1"/>
  <c r="K12" i="1" s="1"/>
  <c r="J11" i="1"/>
  <c r="K11" i="1" s="1"/>
  <c r="J10" i="1"/>
  <c r="K10" i="1" s="1"/>
  <c r="J9" i="1"/>
  <c r="K9" i="1" s="1"/>
  <c r="K8" i="1"/>
  <c r="J8" i="1"/>
  <c r="J7" i="1"/>
  <c r="K7" i="1" s="1"/>
  <c r="K6" i="1"/>
  <c r="J6" i="1"/>
  <c r="J5" i="1"/>
  <c r="K5" i="1" s="1"/>
  <c r="K4" i="1"/>
  <c r="J4" i="1"/>
  <c r="J3" i="1"/>
  <c r="K3" i="1" s="1"/>
  <c r="J375" i="1"/>
  <c r="K375" i="1" s="1"/>
  <c r="J374" i="1"/>
  <c r="K374" i="1" s="1"/>
  <c r="J373" i="1"/>
  <c r="K373" i="1" s="1"/>
  <c r="J372" i="1"/>
  <c r="K372" i="1" s="1"/>
  <c r="J371" i="1"/>
  <c r="K371" i="1" s="1"/>
  <c r="J370" i="1"/>
  <c r="K370" i="1" s="1"/>
  <c r="J369" i="1"/>
  <c r="K369" i="1" s="1"/>
  <c r="J368" i="1"/>
  <c r="K368" i="1" s="1"/>
  <c r="J367" i="1"/>
  <c r="K367" i="1" s="1"/>
  <c r="J366" i="1"/>
  <c r="K366" i="1" s="1"/>
  <c r="J365" i="1"/>
  <c r="K365" i="1" s="1"/>
  <c r="J364" i="1"/>
  <c r="K364" i="1" s="1"/>
  <c r="J363" i="1"/>
  <c r="K363" i="1" s="1"/>
  <c r="J362" i="1"/>
  <c r="K362" i="1" s="1"/>
  <c r="J361" i="1"/>
  <c r="K361" i="1" s="1"/>
  <c r="J359" i="1"/>
  <c r="K359" i="1" s="1"/>
  <c r="J358" i="1"/>
  <c r="K358" i="1" s="1"/>
  <c r="J357" i="1"/>
  <c r="K357" i="1" s="1"/>
  <c r="J356" i="1"/>
  <c r="K356" i="1" s="1"/>
  <c r="J355" i="1"/>
  <c r="K355" i="1" s="1"/>
  <c r="J354" i="1"/>
  <c r="K354" i="1" s="1"/>
  <c r="J353" i="1"/>
  <c r="K353" i="1" s="1"/>
  <c r="J352" i="1"/>
  <c r="K352" i="1" s="1"/>
  <c r="J351" i="1"/>
  <c r="K351" i="1" s="1"/>
  <c r="J350" i="1"/>
  <c r="K350" i="1" s="1"/>
  <c r="J349" i="1"/>
  <c r="K349" i="1" s="1"/>
  <c r="J348" i="1"/>
  <c r="K348" i="1" s="1"/>
  <c r="J347" i="1"/>
  <c r="K347" i="1" s="1"/>
  <c r="J346" i="1"/>
  <c r="K346" i="1" s="1"/>
  <c r="J345" i="1"/>
  <c r="K345" i="1" s="1"/>
  <c r="J344" i="1"/>
  <c r="K344" i="1" s="1"/>
  <c r="J343" i="1"/>
  <c r="K343" i="1" s="1"/>
  <c r="J342" i="1"/>
  <c r="K342" i="1" s="1"/>
  <c r="J341" i="1"/>
  <c r="K341" i="1" s="1"/>
  <c r="J340" i="1"/>
  <c r="K340" i="1" s="1"/>
  <c r="J339" i="1"/>
  <c r="K339" i="1" s="1"/>
  <c r="J338" i="1"/>
  <c r="K338" i="1" s="1"/>
  <c r="J337" i="1"/>
  <c r="K337" i="1" s="1"/>
  <c r="J336" i="1"/>
  <c r="K336" i="1" s="1"/>
  <c r="J335" i="1"/>
  <c r="K335" i="1" s="1"/>
  <c r="J334" i="1"/>
  <c r="K334" i="1" s="1"/>
  <c r="J333" i="1"/>
  <c r="K333" i="1" s="1"/>
  <c r="J332" i="1"/>
  <c r="K332" i="1" s="1"/>
  <c r="J331" i="1"/>
  <c r="K331" i="1" s="1"/>
  <c r="J330" i="1"/>
  <c r="K330" i="1" s="1"/>
  <c r="J329" i="1"/>
  <c r="K329" i="1" s="1"/>
  <c r="J328" i="1"/>
  <c r="K328" i="1" s="1"/>
  <c r="J327" i="1"/>
  <c r="K327" i="1" s="1"/>
  <c r="J326" i="1"/>
  <c r="K326" i="1" s="1"/>
  <c r="J325" i="1"/>
  <c r="K325" i="1" s="1"/>
  <c r="J324" i="1"/>
  <c r="K324" i="1" s="1"/>
  <c r="J2" i="1" l="1"/>
  <c r="J323" i="1" l="1"/>
  <c r="H17" i="1" l="1"/>
  <c r="K17" i="1" s="1"/>
  <c r="K323" i="1"/>
  <c r="K2" i="1" l="1"/>
  <c r="K376" i="1" s="1"/>
  <c r="H18" i="1"/>
  <c r="K18" i="1" s="1"/>
  <c r="H19" i="1"/>
  <c r="K19" i="1" s="1"/>
</calcChain>
</file>

<file path=xl/sharedStrings.xml><?xml version="1.0" encoding="utf-8"?>
<sst xmlns="http://schemas.openxmlformats.org/spreadsheetml/2006/main" count="1151" uniqueCount="616">
  <si>
    <t>תחום:</t>
  </si>
  <si>
    <t>הסעיף במפרט השירותים במכרז:</t>
  </si>
  <si>
    <t>הפירוט:</t>
  </si>
  <si>
    <t>נספח א'</t>
  </si>
  <si>
    <t>מפיק טכני</t>
  </si>
  <si>
    <t>צוות הפקה טכני</t>
  </si>
  <si>
    <t>מפיק בפועל</t>
  </si>
  <si>
    <t>מתאם הפקה מבחירתו כזוכה במכרז ועד להחזרת אתר הטקס לקדמותו והפקת לקחים מסכמת</t>
  </si>
  <si>
    <t>עוזרי במה לטיפול במתחם מדליקי המשואות והאמנים בגב הבמה ל-2 ימי עבודה</t>
  </si>
  <si>
    <t>עוזרי במה לטיפול במתחמי האוהלים ללהקות ל- 6 ימי עבודה</t>
  </si>
  <si>
    <t>משלח במה ל-6 ימי עבודה</t>
  </si>
  <si>
    <t xml:space="preserve">מנהל בטיחות מבחירתו כזוכה במכרז ועד להחזרת אתר הטקס לקדמותו והפקת לקחים מסכמת </t>
  </si>
  <si>
    <t>מהנדס קונסטרוקציה מבחירתו כזוכה במכרז ועד להחזרת אתר הטקס לקדמותו והפקת לקחים מסכמת</t>
  </si>
  <si>
    <t>מהנדס חשמל מבחירתו כזוכה במכרז ועד להחזרת אתר הטקס לקדמותו והפקת לקחים מסכמת</t>
  </si>
  <si>
    <t>ממונה בטיחות מבחירתו כזוכה במכרז ועד להחזרת אתר הטקס לקדמותו והפקת לקחים מסכמת</t>
  </si>
  <si>
    <t>בעלי תפקידים בתחום הבטיחות</t>
  </si>
  <si>
    <t>הכנת הקלטות אולפן לטקס (פלייבק)</t>
  </si>
  <si>
    <t>שעת הקלטת אולפן</t>
  </si>
  <si>
    <t>נספח א'1</t>
  </si>
  <si>
    <t>משואות</t>
  </si>
  <si>
    <t xml:space="preserve">12 יחידות כולל משטח ומעמד עם מתקן למסך לד חזית וצד – רוחב 60 ס"מ אורך 60 ס"מ גובה 110 ס"מ כולל- כלי קיבול למשואה, וקאט-אאוט מובלט של סמל שבטי ישראל. </t>
  </si>
  <si>
    <t>במה</t>
  </si>
  <si>
    <t>בניית במה מדרגות ושיפוע לטובת משמר הכנסת. בשטח של כ- 4.8*9.6 מ', בגובה של כ- 0.8 מ'.</t>
  </si>
  <si>
    <t>עובד</t>
  </si>
  <si>
    <t>שעה</t>
  </si>
  <si>
    <t>מ"ר</t>
  </si>
  <si>
    <t xml:space="preserve">בניית במה לדגלנים + מדרגות בשטח של כ- 2.4 * 9.6 מ', בגובה של כ- 2 מ'. </t>
  </si>
  <si>
    <t>במה לדגלנים</t>
  </si>
  <si>
    <t>בניית מפלסים לתזמורת בשלושה גבהים שונים בשטח של כ- 3.6*9.6 מ'.</t>
  </si>
  <si>
    <t>מפלסים לתזמורת</t>
  </si>
  <si>
    <t>קופסאות תאורה לכיסויי משואות בגודל של כ- 0.6*0.6*1.1 מ'</t>
  </si>
  <si>
    <t>קופסאות תאורה למשואות</t>
  </si>
  <si>
    <t>קופסת תאורה למשואה המרכזית</t>
  </si>
  <si>
    <t>קופסת תאורה למשואה המרכזית בגודל של כ- 0.8*0.8*1.1 מ'.</t>
  </si>
  <si>
    <t>קופסאות הגבהה לבמות</t>
  </si>
  <si>
    <t>דוכן נאום</t>
  </si>
  <si>
    <t>יחידה</t>
  </si>
  <si>
    <t>משואה מרכזית</t>
  </si>
  <si>
    <t>משואה מרכזית על בסיס מתקן קיים משנת 2015.</t>
  </si>
  <si>
    <r>
      <t xml:space="preserve">מדרגות עליה לבמה משני צידי גב במה </t>
    </r>
    <r>
      <rPr>
        <u/>
        <sz val="12"/>
        <color theme="1"/>
        <rFont val="David"/>
        <family val="2"/>
      </rPr>
      <t>או לחילופין</t>
    </r>
    <r>
      <rPr>
        <sz val="12"/>
        <color theme="1"/>
        <rFont val="David"/>
        <family val="2"/>
      </rPr>
      <t xml:space="preserve"> רמפה המשמשת לנכים באם יידרש</t>
    </r>
  </si>
  <si>
    <t>מדרגות או רמפה</t>
  </si>
  <si>
    <t>במה משופעת</t>
  </si>
  <si>
    <t>במה משופעת בצורת טבעת בקוטר 34 מ' ובשטח 730 מר'. בניה על בסיס פודיום עם השלמות צורניות ומעטפת לרצפת לד לצורת הטבעת, כולל כל הנדרש ליצירת נראות נקייה והתאמה לפני שטח לרבות מדרגות עליה וירידה לקבר הרצל</t>
  </si>
  <si>
    <t>רצפה משופעת</t>
  </si>
  <si>
    <t>גב במה על בסיס פיגום עם השלמות נגרות ליצירת קשת מוקרנת באורך 46 מ' לגובה 14 מ' כולל פתחים למעברי שחקנים ומדרגות פנימיות לעליה לבמות משואות בשטח של כ 640 מ'. הנ"ל בחיפוי נגרות הקף ליצירת קשת מושלמת ומעטפת רשת מש/שמשונית מודפסת מתוחה על גבי מסגרות תלויות מגב הבמה, כולל חיפוי טראס ו/או קונסטרוקציה ליצירת התליה והשלמות נגרות במעטפת המרפסת לצרכי הקרנה ונראות.</t>
  </si>
  <si>
    <t>גב במה</t>
  </si>
  <si>
    <t>במות מרחפות - במות צורניות בגב הבמה לצרכי המופע והקרנה בשטח 200 מר' במות בגבהים שונים ועוד 200 מר' בינוי נגרויות בצורות שונות ופרזול לצרכי העמדת לדים בגב הבמה.</t>
  </si>
  <si>
    <t>במות מרחפות</t>
  </si>
  <si>
    <t>לד בגב משואות - 2 יח' של 17 מ' לגובה 4 מ' ועוד 2 יח' של 14 מ' לגובה 5 מ' בגב הבמה.</t>
  </si>
  <si>
    <t>לד בגב משואות</t>
  </si>
  <si>
    <t>טראס עגול תלוי באמצעות מנוף בקוטר 24 מ', השלמת נגרות בהקיף הטראס מכל צדדיו לגובה ועומק 1 מ'. לד בחזית הטראס באורך 90 מ' בגובה 1 מ'.</t>
  </si>
  <si>
    <t>טראס</t>
  </si>
  <si>
    <t>יח' במות משואות - נגרות חזית + פודיום. לדים בחזית כל משואה במידות של 1X1 מ'.</t>
  </si>
  <si>
    <t>במות משואות</t>
  </si>
  <si>
    <t>תפאורות</t>
  </si>
  <si>
    <t>בינוי תפאורות נעות על גבי רחבת הטקס, סה"כ 900 מר' כולל חלוקה ליחידות נעות על גלגלים, תפאורות מתנפחות בצורות שונות בשטח של כ 900 מר' ולגובה של 15 מ' (כ - 150 יח').</t>
  </si>
  <si>
    <t>במות בגבהים שונים</t>
  </si>
  <si>
    <t>בינוי במות בגבהים שונים בגב הבמה על בסיס בינוי Layer ומעטפת חזית הדפסה על גבי שמשונית סה"כ 80 מ' לגובה משתנה 6 - 12 מ' ועומק 3 -  4 מ' כל אחד.</t>
  </si>
  <si>
    <t>במות צפות</t>
  </si>
  <si>
    <t>בינוי במות צפות בגב טריבונה להעמדת משתתפים. יח' של 22 מ' לעומק 4 מ' ובגובה 8 מ' כולל מדרגות נפרדות.</t>
  </si>
  <si>
    <t>כל חזיתות התפאורה יודגשו באמצעות פסי אור מסוג סטריפ לד RGB ביחס שלא יפחת מ 60 יח' למטר, הנ"ל יושב בתוך מסילת אלומיניום ייעודית עם חיפוי פרספקס מובנה ובשליטה מלוח תאורה ראשי בהדלקות נפרדות על פי הוראות מתכנן התאורה. כמות מוערכת 300 מ' רץ.</t>
  </si>
  <si>
    <t>פסי אור</t>
  </si>
  <si>
    <t>לדים</t>
  </si>
  <si>
    <t>לדים: בינוי תשתיות להעמדת הלדים יבוצע בתאום עם חברות הבינוי ובאחריות חברת הלדים. לדים רצפה יהיו ייעודיים לכך וברזולוציה שלא תפחת מ 6 - 7 מ"מ. לדים בחזית הבמה יהיו מסוג Black  Led וברזולוציה שלא תפחת מ - 12 מ"מ.</t>
  </si>
  <si>
    <t>נספח א'2</t>
  </si>
  <si>
    <t>ב</t>
  </si>
  <si>
    <t>מקרני 20,000 אנסי DLP</t>
  </si>
  <si>
    <t>היפוטייזר טאיגה 6 יציאות</t>
  </si>
  <si>
    <t>כבלי dvi ורשת לשליטה מהמקרנים לתוך הFO</t>
  </si>
  <si>
    <t>3 זוגות על מתקני סטאק ניתנים לכיוון ממוקמים על דבי גג המכולות</t>
  </si>
  <si>
    <t>ממוקם בFOH</t>
  </si>
  <si>
    <t>היפוטייזר הוריל 4 יציאות</t>
  </si>
  <si>
    <t>מקרני 20,000 אנסי 1080P DLP</t>
  </si>
  <si>
    <t xml:space="preserve">מקרני 20,000 אנסי 1080P DLP </t>
  </si>
  <si>
    <t>3 זוגות על מתקני סטאק ניתנים לכיוון ממוקמים על גבי גג המכולות</t>
  </si>
  <si>
    <t>נספח א'3</t>
  </si>
  <si>
    <t>נספח א'8</t>
  </si>
  <si>
    <t>ב.2.</t>
  </si>
  <si>
    <t>גנרטורים</t>
  </si>
  <si>
    <t>ב.1.</t>
  </si>
  <si>
    <t>מקרני 40,000 אנסי 1080P DLP</t>
  </si>
  <si>
    <t>היפוטייזר בוריל 4 יציאות</t>
  </si>
  <si>
    <t>אין</t>
  </si>
  <si>
    <t>ציוד מחשוב ללדים בתפאורה</t>
  </si>
  <si>
    <t>ציוד מחשוב ללדים בתפאורה- תפעול</t>
  </si>
  <si>
    <t>היפוטייזר בורי 4 יציאות</t>
  </si>
  <si>
    <t>לוח גראנד ma לייט</t>
  </si>
  <si>
    <t>ממוקם באוהל מוצלל בבנק סטייג'</t>
  </si>
  <si>
    <t>GRAND MA NPU</t>
  </si>
  <si>
    <t>כבל רשת אופטי עם 200 מטר</t>
  </si>
  <si>
    <t>בין הבק סטייג' לFOH</t>
  </si>
  <si>
    <t>ימים</t>
  </si>
  <si>
    <t>מערכת הגברת קול</t>
  </si>
  <si>
    <t>מערכת הגברת שטח הכוללת מוגברים ומערכת תלייה בהיקף ובעוצמה ל-6,500 איש</t>
  </si>
  <si>
    <t>מוניטורים על פי הצורך</t>
  </si>
  <si>
    <t>מוניטורים לאחורי הקלעים לשמיעת הצגה על פי הצורך</t>
  </si>
  <si>
    <t>מיקרופונים דינמיים – למקהלות וזמרים</t>
  </si>
  <si>
    <t>מיקרופונים אלחוטיים ידניים ונק' מייק בשיטת דיוורסיטי בתחום UHF לכיסוי כל שטח הבמה והרחבה.</t>
  </si>
  <si>
    <t>מיקרופונים– לעמדות מדליקי המשואות (בדוגמת עיפרון)</t>
  </si>
  <si>
    <t>מיקרופון לעמדת פיקוד – קריין + עמדות פיקוד</t>
  </si>
  <si>
    <t>ציוד אלחוטי בשיטת נע באוזן למנחים +קריינים ולחיילים מחוברים לעמדת במאי או לחילופין אוזניה אלחוטית in ear</t>
  </si>
  <si>
    <t xml:space="preserve">מיקסר 48 כניסות </t>
  </si>
  <si>
    <t xml:space="preserve">מיקסר 48 כניסות – גיבוי </t>
  </si>
  <si>
    <t>מערכת פיצול אקטיבית 48 כניסות (דוגמת XTA, BSS)</t>
  </si>
  <si>
    <t xml:space="preserve">קומפקט דיסק – מקצועי </t>
  </si>
  <si>
    <t xml:space="preserve">גיבוי חשמל אל פסק במקביל לחיבור החשמל הרגיל של כל המערכת </t>
  </si>
  <si>
    <t xml:space="preserve">מערכת רמקולי שופר + מגברים לכריזה מחוברת למצברים, לפי דרישות המשטרה </t>
  </si>
  <si>
    <t>מערכת קשר פנימי</t>
  </si>
  <si>
    <t>מרכזיה 14 שלוחות</t>
  </si>
  <si>
    <t>מערכת 14 שלוחות למנהלי הבמה ובעלי תפקידים שונים (אורך הקווים כ- 800 מ')</t>
  </si>
  <si>
    <t>קווית מערכת אינטרקום אלחוטית 4 שלוחות המתחברת למערכת הקווית</t>
  </si>
  <si>
    <t>קופסת התחברות ל- 24 יציאות (עמדת התחברות לכתבים ועיתונאים)</t>
  </si>
  <si>
    <t>כל ציוד עזר הנדרש למערכות הגברה</t>
  </si>
  <si>
    <t>התקנת המערכת ובדיקות</t>
  </si>
  <si>
    <t>מערכת תאורת שטח</t>
  </si>
  <si>
    <t>פנסי פריקה W1500</t>
  </si>
  <si>
    <t>פנסי קוורץ W1500</t>
  </si>
  <si>
    <t>פנסי קוורץ W500</t>
  </si>
  <si>
    <t>הארת 3 - 5 אוהלים נוספים בתאורה רגילה לבנה + תאורה תלת פאזית A32x3</t>
  </si>
  <si>
    <t>שרשרת גרילנדות לאורך מסלול יציאה, על כל מטר מנורה לבנה W60 (יח' מידה מ')</t>
  </si>
  <si>
    <t>מטר</t>
  </si>
  <si>
    <t>חיבור עמדות הפיקוד למקור חשמל (על פי הצורך)</t>
  </si>
  <si>
    <t>נקודה תלת פאזית בגג עמדות הפיקוד A32x3 + A63x3 + 6 שקעים ישראליים.</t>
  </si>
  <si>
    <t>תאורת שטח רחובות כניסת ויציאת קהל-קומפלט</t>
  </si>
  <si>
    <t>תאורת שביל יציאה נוסף בין רחבת הדשא של אוהל הילדים לבין רחבת יציאת הקהל מההר-קומפלט</t>
  </si>
  <si>
    <t>תאורת מעברי טריבונות ומתחתן-קומפלט</t>
  </si>
  <si>
    <t>תאורת עבודה-קומפלט</t>
  </si>
  <si>
    <t>תאורת חירום-קומפלט</t>
  </si>
  <si>
    <t>קו צרכן חד פאזי 100 מ' על-פי בדיקת ודרישות בודק החשמל</t>
  </si>
  <si>
    <t>קו צרכן תלת פאזי, 60 מ' *2 על-פי בדיקת ודרישות בודק החשמל</t>
  </si>
  <si>
    <t>חיבורי חשמל V230</t>
  </si>
  <si>
    <t>הארקות לכל המערכת</t>
  </si>
  <si>
    <t>גנראטורים ולוחות חשמל</t>
  </si>
  <si>
    <t>גנרטורים בהספק של 400 KVA כ"א הפועלים בו זמנית ומסונכרנים בינהם (להלן "המערכת") המערכת תזין לוח ראשי משותף ע"י כניסות עם כבלי "קמלוק" ובלוח יהיו יציאות ללוחות ראשיים לבמה (במספר המתאים) עם הבטחות בהתאם.  מחיר ה"מערכת" כולל את הגנרטורים, קווי ההזנה באורך מתאים, 4 ימי חזרות, לחזרה גנרלית ויום הטקס וכן טכנאי צמוד והסולר שידרש למערכת (סה"כ 6 ימי עבודה)</t>
  </si>
  <si>
    <t>גנראטורים של לפחות KVA250 כל אחד כולל קווי הזנה באורך מתאים ל-4 ימי חזרות, לחזרה גנראלית ויום הטקס כולל טכנאי וסולר (סה"כ 6 ימי עבודה).</t>
  </si>
  <si>
    <t>גנראטור 1000 KVA  לגיבוי לוח ראשי הר הרצל כולל הזנה מתאימה לחדר חשמל ראשי. הכולל כבלי הזנה מהגנרטור ללוח הראשי ע"פ גודל החיבור הקיים לרבות ביצוע כל החיבורים הנדרשים, ביצוע הארקות ביצוע בדיקה וקבלת אישור כנדרש – הפעלה בחזרה גנרלית ובמופע כולל טכנאי וסולר (סה"כ ל- 4 ימי עבודה).</t>
  </si>
  <si>
    <t>גנראטורים 250 KVA מאחורי הקונכייה כולל טכנאי וסולר</t>
  </si>
  <si>
    <t>לוחות חשמל על פי הצורך+ כבלים</t>
  </si>
  <si>
    <t>נספח א' 4</t>
  </si>
  <si>
    <t>מהנדס קונסטרוקציה</t>
  </si>
  <si>
    <t>צוות טכני ככל הנדרש</t>
  </si>
  <si>
    <t>עיגון לקרקע, ככל הנדרש</t>
  </si>
  <si>
    <t>בינוי נוסף להגברת יציבות מגדלי התאורה, ככל הנדרש</t>
  </si>
  <si>
    <t>גשר תאורה באורך 26 מ'</t>
  </si>
  <si>
    <t>מנוף להקמת גשרי התאורה ל- 20 יום</t>
  </si>
  <si>
    <t>עמוד תאורה PA</t>
  </si>
  <si>
    <t>צוות עובדים</t>
  </si>
  <si>
    <t>בינוי</t>
  </si>
  <si>
    <t>פירוט כמויות</t>
  </si>
  <si>
    <t>גשרים לתליית תאורה על מנופים ועמודי תאורה</t>
  </si>
  <si>
    <t xml:space="preserve">נספח א' 5  </t>
  </si>
  <si>
    <t>יציע א' (מערבי): 1,358 מושבים, 3 מערכות מדרגות עד לשיא הגובה, מעקה תקני מסביב לכל היציע</t>
  </si>
  <si>
    <t>יציע ב' (דרומי): 1,630 מושבים, 2 מערכות מדרגות עד לשיא הגובה, מעקה תקני מסביב לכל היציע</t>
  </si>
  <si>
    <t>יציע ג' (צפוני): 1,512 מושבים, 2 מערכות מדרגות עד לשיא הגובה, מעקה תקני מסביב לכל היציע</t>
  </si>
  <si>
    <t>מפרט טריבונות</t>
  </si>
  <si>
    <t>אספקת מכולות לפי המפרט</t>
  </si>
  <si>
    <t>מערכת מכולות</t>
  </si>
  <si>
    <t>4 מכולות לפי המפרט</t>
  </si>
  <si>
    <t>נספח א' 6</t>
  </si>
  <si>
    <t>א</t>
  </si>
  <si>
    <t>פצצות קוטר 75 מ"מ</t>
  </si>
  <si>
    <t>אפקטים שונים</t>
  </si>
  <si>
    <t>פצצות קוטר 100 מ"מ</t>
  </si>
  <si>
    <t>פצצות קוטר 125 מ"מ</t>
  </si>
  <si>
    <t>פצצות קוטר 150 מ"מ</t>
  </si>
  <si>
    <t>מיין בצבעים שונים (כסף, זהב, צהוב, כחול, ירוק, אדום) אפקט פירוטכני – גובה 30 מ'</t>
  </si>
  <si>
    <t>פצצה</t>
  </si>
  <si>
    <t>שובל רקטי עד לגובה של 30 מ' – זהב, סילבר, קרקלינג</t>
  </si>
  <si>
    <t>מיין זהב (עדין) עד לגובה של 30 מ'</t>
  </si>
  <si>
    <t>פצצות 38 מ"מ לגובה של 50 מ', שובל קרטי בצבעים שונים- לבן, זהב, ירוק, כחול, אדום.</t>
  </si>
  <si>
    <t>שובל רקטי לגובה של 30 מ' - מניפות קרקלינג</t>
  </si>
  <si>
    <t>פירוטכניקה לבמה: 50 להבות אש- לגובה של 30 ס"מ ולמשך 60 שניות, בצבע אדום</t>
  </si>
  <si>
    <t>פירוטכניקה לבמה: סטרובים – אפקט מהבהב, העולה לגובה של 10 ס"מ למשך 60 שניות</t>
  </si>
  <si>
    <t>להבה</t>
  </si>
  <si>
    <t>סטרובים</t>
  </si>
  <si>
    <t>זיקוקין- מופע מקדים</t>
  </si>
  <si>
    <t>פירוטכניקה- מופע מקדים</t>
  </si>
  <si>
    <t>זיקוקין- מועד קיום הטקס</t>
  </si>
  <si>
    <t>ג</t>
  </si>
  <si>
    <t>פירוטכניקה-מועד קיום הטקס</t>
  </si>
  <si>
    <t>ד</t>
  </si>
  <si>
    <t>שערים לגילוי מתכות</t>
  </si>
  <si>
    <t>שער לגילוי מתכות</t>
  </si>
  <si>
    <t>טכנאי</t>
  </si>
  <si>
    <t>שער</t>
  </si>
  <si>
    <t xml:space="preserve">נספח א'7 </t>
  </si>
  <si>
    <t>אספקת כוח אדם</t>
  </si>
  <si>
    <t>שומר על הציוד</t>
  </si>
  <si>
    <t>שעת עבודה</t>
  </si>
  <si>
    <t>סדרן/דייל</t>
  </si>
  <si>
    <t>תוספת (שכר) לשעת עבודה בשבת ובחג</t>
  </si>
  <si>
    <t>זמן נסיעות</t>
  </si>
  <si>
    <t xml:space="preserve">נספח א' 9 </t>
  </si>
  <si>
    <t>ציוד לאבטחת אירועים</t>
  </si>
  <si>
    <t>מחסום באורך 200 ס"מ ובגובה 120 ס"מ</t>
  </si>
  <si>
    <t>אזיקוני פלסטיק לחיבור המחסומים</t>
  </si>
  <si>
    <t>אזיקון</t>
  </si>
  <si>
    <t>מחסום</t>
  </si>
  <si>
    <t>מחסום משטרה עם רגליים מקובעות ולא נשלפות. המרווח בין המוטות - 13-15 ס"מ.</t>
  </si>
  <si>
    <t>בד יוטה לבידוד שטחים ופריסה על גבי קונסטרוקציה וחיזוקים מראש בגובה 2 מ'</t>
  </si>
  <si>
    <t>בד יוטה חדש ולא משומש, כולל בדי הרמה</t>
  </si>
  <si>
    <t>במות בגבהים משתנים שונים, מפולסות על פי הצורך ועל פי דרישות השטח (צבע אפור או שחור)</t>
  </si>
  <si>
    <t>כולל מעקה</t>
  </si>
  <si>
    <t>לוחות עץ בגודל  1.20 מ' כפול 2.5 מ'</t>
  </si>
  <si>
    <t>אוהל מסתור ברוחב 8 מ' על 6 מ'</t>
  </si>
  <si>
    <t>אוהל מסתור ברוחב 12 מ' על 6 מ'</t>
  </si>
  <si>
    <t>מנהרת מסתור רוחב 3 מ' ומעלה</t>
  </si>
  <si>
    <t>רשת צל בצפיפות של 90%, בצבע שחור, כחול, לבן</t>
  </si>
  <si>
    <t xml:space="preserve">שמשיות גדולות בקוטר 3 מ', בצבע לבן/שמנת/כחול, כולל בסיס </t>
  </si>
  <si>
    <t>יח'</t>
  </si>
  <si>
    <t>בד לבד - שטיח בצבעים עפ"י דרישה לכיסוי במות בגודל 1 מ' X 2 מ'</t>
  </si>
  <si>
    <t xml:space="preserve">בד וויסטרה לכיסוי במות </t>
  </si>
  <si>
    <t>מחצלת</t>
  </si>
  <si>
    <t>מחצלות בגודל 3 מ' X 4 מ'</t>
  </si>
  <si>
    <t>משקולות לעיגון ותמיכה - 1,000 ק"ג</t>
  </si>
  <si>
    <t>משקולות לעיגון ותמיכה - 1,500 ק"ג</t>
  </si>
  <si>
    <t>על פי דרישת מהנדס בפועל, כולל הובלה ופירוק בשטח</t>
  </si>
  <si>
    <t>בטונדות לייצוב הטריבונות</t>
  </si>
  <si>
    <t>קונסטרוקציות ומשקולות להנחת   מסכי  צד (בגודל 5*7 מ') במעגל סגור</t>
  </si>
  <si>
    <t>תורן בגובה 6 מ', כולל דגל מדינה סטנדרטי</t>
  </si>
  <si>
    <t>תורן</t>
  </si>
  <si>
    <t>תורן בגובה 3 מ', כולל דגל מדינה סטנדרטי</t>
  </si>
  <si>
    <t>שושנה</t>
  </si>
  <si>
    <t>שושנת דגלים בגובה 1 מ', עם 6 זרועות המחזיקות 6 תרנים בגובה 6 מ', מעוגנת לאדמה</t>
  </si>
  <si>
    <t>תורן גובה 9 מטר ליד תזמורת צה"ל, כולל 2 גלגלות, משקולות וכל הנדרש לייצוב</t>
  </si>
  <si>
    <t>כסאות פלסטיק בצבע אפור או לבן אחידים בסוג ובדגם</t>
  </si>
  <si>
    <t>כיסא</t>
  </si>
  <si>
    <t>כסאות פלסטיק בצבע שחור, אחידים בסוג ובדגם</t>
  </si>
  <si>
    <t>כסאות מהודרים (לא עץ מתקפל), אחידים בסוג ובדגם</t>
  </si>
  <si>
    <t>כסאות סטול (בר), אחידים בסוג ובדגם</t>
  </si>
  <si>
    <t>שולחנות בגודל 1.20 מ' X 0.60 מ'</t>
  </si>
  <si>
    <t>שולחן</t>
  </si>
  <si>
    <t>מקרר ארטיקים לאחסון בקבוקי מים</t>
  </si>
  <si>
    <t>מקרר</t>
  </si>
  <si>
    <t>אפשר שיהיה ברשות ספקי משנה</t>
  </si>
  <si>
    <t>עמוד</t>
  </si>
  <si>
    <t>מינימום 5 שעות עבודה. עד גובה של 3 מ'</t>
  </si>
  <si>
    <t xml:space="preserve">עמוד תאורה + 2 קוורצים 1,500 וואט, כולל חיווט ואספקה למתח חשמל עד 50 מ' </t>
  </si>
  <si>
    <r>
      <t>שכירת מנוף</t>
    </r>
    <r>
      <rPr>
        <sz val="12"/>
        <color theme="1"/>
        <rFont val="David"/>
        <family val="2"/>
      </rPr>
      <t xml:space="preserve"> </t>
    </r>
    <r>
      <rPr>
        <sz val="12"/>
        <color rgb="FF000000"/>
        <rFont val="David"/>
        <family val="2"/>
      </rPr>
      <t>להקמות ולפירוק כל הציוד בסעיף זה (על פי הצורך)</t>
    </r>
  </si>
  <si>
    <t>מנוף</t>
  </si>
  <si>
    <t>נספח א' 10</t>
  </si>
  <si>
    <t>שונות: פריטי ציוד ושירותים שונים</t>
  </si>
  <si>
    <t>בכל אירוח יידרשו: אולם התכנסות כסאות בצורת ח ל- 60 איש: שתיה חמה, שתיה קרה, בורקסים, עוגיות שמרים (מאפים), פירות, פלטות ירקות, מטבלים, קרקרים מסוגים שונים.</t>
  </si>
  <si>
    <t>אירוח ישיבות: ישיבת התנעה / אירוח מפגש הדרכה עם מדליקי המשואות ואנשי מרכז ההסברה (בהשתתפות נציגי משרד התרבות והספורט, לצורך צילומים ראשוניים והדרכה כללית)  / אירוח ישיבת הפקת לקחים. לוח רישום, מערכת הגברה לנאומים כולל CD, מערכת ברקו + מסך.</t>
  </si>
  <si>
    <t xml:space="preserve">כיבוד קל וקפה ל-60 איש: שתיה חמה, שתיה קרה, פלטות נקניקים, פלטות ירקות, מטוגנים, מטבלים, סוגי לחמים, קישים/פשטידות. ארוחת ערב ל- 20 אנשים: שתיה חמה, שתיה קרה, מרקים, פשטידות, פלטות ירקות, לחמים, סלטים. </t>
  </si>
  <si>
    <t xml:space="preserve">אירוח מדליקי משואות – חזרות. אולם חזרות בצורת ח' עם 60 כסאות לאירוח. כיבוד קל וקפה ל-60 איש, שולחן נשיאות. מיקרופון למנחה. התכנסות נוספת באולם אחה"צ, שולחנות ל- 60. איש, כיבוד קל. ארוחת ערב ל- 20 אנשים. </t>
  </si>
  <si>
    <t>שירות</t>
  </si>
  <si>
    <t xml:space="preserve">אירוח מדליקי משואות –  מנוחה. חדרי מנוחה זוגיים לשעות 14:00-18:30 </t>
  </si>
  <si>
    <t>חדר</t>
  </si>
  <si>
    <t xml:space="preserve">אירוח מדליקי משואות –  לינה + ארוחת בוקר (לערב יום החזרה הגנרלית ולערב יום הטקס), לפי הנחיות מנהל האירוע מטעם מרכז ההסברה. </t>
  </si>
  <si>
    <t xml:space="preserve">התמחור הינו ללילה אחד בחדר זוגי (מחיר ליחיד, בן זוג ישלם לפי תעריפי המלון)  </t>
  </si>
  <si>
    <t>לילה</t>
  </si>
  <si>
    <t>שירותי כיבוי אש לטקסים ממלכתיים- התמחור הינו ליום עבודה- על פי הנדרש בתיק בטיחות שיאושר לאירוע</t>
  </si>
  <si>
    <t>יום עבודה</t>
  </si>
  <si>
    <t>אוטובוס ל-12 שעות- על פי כמות המשתתפים ולוח הזמנים שייקבע לחזרות ולמופעים השונים (התשלום יבוסס דוח הסעות בפועל)</t>
  </si>
  <si>
    <t>הסעות</t>
  </si>
  <si>
    <t>שעת עבודה של מונית, ע"פ הצורך- על פי כמות המשתתפים ולוח הזמנים שייקבע לחזרות ולמופעים השונים</t>
  </si>
  <si>
    <t>התשלום יבוסס דוח הסעות בפועל</t>
  </si>
  <si>
    <t>עלות שכירת מיניבוס ל-12 שעות- על פי כמות המשתתפים ולוח הזמנים שייקבע לחזרות ולמופעים השונים עלות שכירת מיניבוס ל-12 שעות- על פי כמות המשתתפים ולוח הזמנים שייקבע לחזרות ולמופעים השונים.</t>
  </si>
  <si>
    <t>שכירת במת הרמה זרוע טלסקופית עם מפרק וג'ב דיזל 16 מ"ר 4X4</t>
  </si>
  <si>
    <t>קומפלט לכל ההקמות</t>
  </si>
  <si>
    <t>שכירת במת הרמה זרוע טלסקופית עם מפרק וג'ב דיזל 28 מ"ר 4X4</t>
  </si>
  <si>
    <t>התאמת הטקסים לכללי הנגישות ע"פ מפרט השירותים הנדרש</t>
  </si>
  <si>
    <t>קומפלט ל-2 הטקסים</t>
  </si>
  <si>
    <t>תלבושות אמנים ואביזרי במה</t>
  </si>
  <si>
    <t>הובלות כולל העמסה ופירוק מת"א לירושלים</t>
  </si>
  <si>
    <t>הובלות כולל העמסה ופירוק בתוך ירושלים</t>
  </si>
  <si>
    <t>יישור השטח: 100 שקי חול לבלוני גז, 80 שקי חצץ, 3 מגרפות, פיזור ויישור, טרקטורון ליישור השטח, 1500 שתילים לחלקת הקבר, הובלה ופינוי ככל הנדרש</t>
  </si>
  <si>
    <t>צמידי זיהוי: צמידי נייר איכותיים, רוחב 2 ס"מ, אורך 25 ס"מ, מספר סידורי בצבעים זהב, כתום, ירוק, שחור, לבן, סגול, צהוב, תכלת, כחול וצבעים נוספים</t>
  </si>
  <si>
    <t>צמיד</t>
  </si>
  <si>
    <t>מאפרות</t>
  </si>
  <si>
    <t xml:space="preserve">תמונות שתיבחרנה מתוך תמונות הסטילס שצולמו במופע המקדים וימוסגרו תוך 24 שעות ויישלחו לאתר הטקס בהר הרצל, עד למועד הטקס הרשמי </t>
  </si>
  <si>
    <t>תמונה ממוסגרת בגודל 20*30 ס"מ</t>
  </si>
  <si>
    <t>תמונה</t>
  </si>
  <si>
    <t>דגלונים</t>
  </si>
  <si>
    <t>דגלון</t>
  </si>
  <si>
    <t>השכרת מכשירי קשר ל-3 פעמים שונות: 50 מכשירי קשר, 50 אוזניה + מטען לכל מכשיר, 20 מנשאי הטענה, אספקה באתר (לחזרה הגנראלית, מופע מקדים והטקס)</t>
  </si>
  <si>
    <t>מד"א  ל-3 פעמים שונות: לחזרה הגנראלית, מופע מקדים והטקס– 2 אמבולנס</t>
  </si>
  <si>
    <t xml:space="preserve">מד"א ל-3 פעמים שונות: לחזרה הגנראלית, מופע מקדים והטקס - 1 נט"ן, 2 צוות ע"ר, 4 חובש לילה </t>
  </si>
  <si>
    <t xml:space="preserve">צוות חובשי מד"א לחזרות להקות רקדנים  </t>
  </si>
  <si>
    <t xml:space="preserve">צוות </t>
  </si>
  <si>
    <t xml:space="preserve">פרחים (כולל משלוח): 16 זרים לטקס + 250 ורדים ראש גדול, 16 זרים לחזרה הגנראלית ופלטת פרחים – ליזיאנטוס לבן צפוף (מרבד) בגודל של 0.9 מ' * 0.9 מ'  </t>
  </si>
  <si>
    <t xml:space="preserve">סידור פרחים </t>
  </si>
  <si>
    <t>שלטי הכוונה –PVC</t>
  </si>
  <si>
    <t>שלט</t>
  </si>
  <si>
    <t>שלטי הכוונה –PVC: שלטים 60*40</t>
  </si>
  <si>
    <t>שלטי הכוונה –PVC: שלטים 40*40</t>
  </si>
  <si>
    <t>שלטי הכוונה –PVC: שלטים 60*60</t>
  </si>
  <si>
    <t>שלטי הכוונה –PVC: שלטים 65*85</t>
  </si>
  <si>
    <t>שלטי הכוונה –PVC: שלטים 80*60</t>
  </si>
  <si>
    <t>שלטי הכוונה –PVC: שלטים 80*80</t>
  </si>
  <si>
    <t>שלטי הכוונה –PVC: שלטים 100*1000</t>
  </si>
  <si>
    <t>קוליסות 120*240</t>
  </si>
  <si>
    <t>קוליסות 170*400</t>
  </si>
  <si>
    <t>שילוט לחניות</t>
  </si>
  <si>
    <t>שמשונית מתוחה במסגרת עץ 130*725</t>
  </si>
  <si>
    <t>שמשונית מתוחה במסגרת עץ 150*400</t>
  </si>
  <si>
    <t>שמשונית מתוחה מסגרת עץ 200*1200</t>
  </si>
  <si>
    <t>השכרת מכולת אחסון: מבנה מתכת 6 אורך, 2.4 רוחב פנים, 2.35 גובה, 34 מ"ק נפח אכסון.</t>
  </si>
  <si>
    <t>הכנה לנעילה</t>
  </si>
  <si>
    <t>השכרת מנוף סינגל להובלת מכולת אחסון (כאמור בסעיף 34)</t>
  </si>
  <si>
    <t>30 טון למר', פריקה בסמוך לדופן המשאית, הלוך חזור</t>
  </si>
  <si>
    <t>שירותים כימיים - שירותים כימיים רגילים (הכוללים כיור לשטיפת ידיים) + שאיבות– לתקופה של חודש לפני הטקס בכמות של כ-6 תאים, ועוד 20 תאים לעשרה הימים שלפני מועד הטקס, כולל לטקס עצמו.</t>
  </si>
  <si>
    <t>יום שכירות</t>
  </si>
  <si>
    <t>חודש שכירות</t>
  </si>
  <si>
    <t>תא שירותים כימיים נוסף – (הכוללים כיור לשטיפת ידיים) + שאיבות</t>
  </si>
  <si>
    <t>8 תאי שירותים כימיים – שירותים כימיים לנכים (הכוללים כיור לשטיפת ידיים) + שאיבות, כולל ההנגשה לפי הנדרש בנספח ו'</t>
  </si>
  <si>
    <t>8 תאים לכל יום שכירות</t>
  </si>
  <si>
    <t>מזון – אספקת כריכים ארוזים. הכריכים יהיו כשרים בהשגחת הרבנות הראשית לישראל, שם היצרן, תכולת הכריך וציון הכשרות יצוינו על האריזה.</t>
  </si>
  <si>
    <t>כריך</t>
  </si>
  <si>
    <t>בקבוקי מים 0.5 L</t>
  </si>
  <si>
    <t>בקבוק</t>
  </si>
  <si>
    <t>מדבקות לסימון כסאות (שורה +מס' כיסא)</t>
  </si>
  <si>
    <t>מדבקה</t>
  </si>
  <si>
    <t>הצללה- רשת צל</t>
  </si>
  <si>
    <t>חלוקה ל2 הצללות</t>
  </si>
  <si>
    <t>עמדת קפה ותה רץ, מיחם מים חמים ומאפים ארוזים לימי החזרות (למעט החזרה הגנרלית) (לכ- 200 אנשים לכל היום), הכיבוד והשתייה יהיו ארוזים וכשרים בהשגחת הרבנות הראשית לישראל, על האריזות יצוין שם היצרן וסימון הכשרות.</t>
  </si>
  <si>
    <t xml:space="preserve">אוהל גדול – 36*8 מ' +מבואה, בכניסה להר הרצל מאזור השער המזרחי, שיוקם שבוע לפני הטקס </t>
  </si>
  <si>
    <t>אוהל</t>
  </si>
  <si>
    <t>אוהל 3*4 מ' עבור האמנים והלהקות</t>
  </si>
  <si>
    <t>2 אוהלים  6*4 מ' (עבור תזמורת צה"ל ומדליקי המשואות)</t>
  </si>
  <si>
    <t>אוהל לכניסת מוזמנים שיוקם שבוע לפני הטקס 6*8 מ'</t>
  </si>
  <si>
    <t xml:space="preserve">רשת דקורטיבית ככל הנדרש (עוטפת את אחורי הטריבונות) </t>
  </si>
  <si>
    <t>מנוי לחברה המספקת עדכוני רוח ומזג אויר לספק ולנציג מרכז ההסברה</t>
  </si>
  <si>
    <t>מנוי</t>
  </si>
  <si>
    <t>יום</t>
  </si>
  <si>
    <t>נספח א' 11</t>
  </si>
  <si>
    <t>מפיק אחראי</t>
  </si>
  <si>
    <t>מפקח קול</t>
  </si>
  <si>
    <t>עוזרי קול</t>
  </si>
  <si>
    <t>צלמים</t>
  </si>
  <si>
    <t xml:space="preserve">מפעילי מצלמת רחף </t>
  </si>
  <si>
    <t>עובד/ת</t>
  </si>
  <si>
    <t>מפעילי בקרת תמונה</t>
  </si>
  <si>
    <t>מקליט</t>
  </si>
  <si>
    <t>נתב</t>
  </si>
  <si>
    <t>מנהל במה</t>
  </si>
  <si>
    <t>מפעיל גנרטור</t>
  </si>
  <si>
    <t>מפעיל מכשירי כותרות</t>
  </si>
  <si>
    <t>כח אדם</t>
  </si>
  <si>
    <t>נספח א' 14</t>
  </si>
  <si>
    <t>יציע</t>
  </si>
  <si>
    <t>נספח:</t>
  </si>
  <si>
    <t>אשכול:</t>
  </si>
  <si>
    <t xml:space="preserve">הפקה טקס הדלקת המשואות </t>
  </si>
  <si>
    <t>נספח א'12</t>
  </si>
  <si>
    <t>סרטונים</t>
  </si>
  <si>
    <t>נספח א'13</t>
  </si>
  <si>
    <t>אין לתמחר</t>
  </si>
  <si>
    <t xml:space="preserve">אמנותי טקס הדלקת המשואות </t>
  </si>
  <si>
    <t xml:space="preserve">טקס האזכרה הממלכתי לחללי פעולות האיבה בארץ ובחו"ל </t>
  </si>
  <si>
    <t>מחיר לקופסא</t>
  </si>
  <si>
    <t>מפיק בפועל לכל הפקת האירוע מבחירתו כזוכה במכרז ועד להחזרת אתר הטקס לקדמותו והפקת לקחים מסכמת</t>
  </si>
  <si>
    <t>קופסאות הגבהה לבמות בגודל של כ- 0.2*1.2*0.8 מ'</t>
  </si>
  <si>
    <t>גנרטור 400KVA  מסונכרנים למשך כל האירוע (לרבות 50 שעות סולר)</t>
  </si>
  <si>
    <t>מקרנים לגב במה (אופציה 1)</t>
  </si>
  <si>
    <t>מקרנים לגב במה (אופציה 2)</t>
  </si>
  <si>
    <t>מקרנים לרצפות הרחבה (אופציה 1)</t>
  </si>
  <si>
    <t>מקרנים לרצפות הרחבה (אופציה 2)</t>
  </si>
  <si>
    <t>טלויזיות באוהלי האמנים</t>
  </si>
  <si>
    <t>ב.3.</t>
  </si>
  <si>
    <t>ב.6.</t>
  </si>
  <si>
    <t>טלויזיות</t>
  </si>
  <si>
    <t>טלויזיה</t>
  </si>
  <si>
    <t>קומפלט</t>
  </si>
  <si>
    <t>הוספת מערכת הכוללת 1000 מושבים, על פי המפורט לעיל</t>
  </si>
  <si>
    <t>הוספת מערכת הכוללת 500 מושבים, על פי המפורט לעיל</t>
  </si>
  <si>
    <t>מושב אחד נוסף על גבי היציע</t>
  </si>
  <si>
    <t>150 אוזניות</t>
  </si>
  <si>
    <t>מקלטי T</t>
  </si>
  <si>
    <t>למערכת השמע</t>
  </si>
  <si>
    <t>הובלה בודדת</t>
  </si>
  <si>
    <t>תמחור ל- 6 שעות</t>
  </si>
  <si>
    <t>מאפרת לפגישה ראשונית עם המדליקים לצורך צילומים, מאפרות למופע המקדים, 2 מאפרות לטקס.</t>
  </si>
  <si>
    <t>קומפלט (הובלה הלוך וחזור)</t>
  </si>
  <si>
    <t>יום שכירות לתא אחד</t>
  </si>
  <si>
    <t>עיצוב ואנימציה</t>
  </si>
  <si>
    <t>מנחה</t>
  </si>
  <si>
    <t>• חזרה כללית יום קודם (יום ראשון 30.4.17) בשעות הצהריים (שעה מדויקת תיקבע בהמשך), • הנחיה בטקס (יום שני 1.5.17), • נסיעות , אש"ל, • המנחה ייבחר לאחר אישור מרכז ההסברה.</t>
  </si>
  <si>
    <t>הסעת מתקשים מהחניה</t>
  </si>
  <si>
    <t>מיניבוס החל מהשעה 11:00 משער הכניסה להר הרצל ועד לאוהל הבידוק הבטחוני. • קלנועית להובלת נכים ומתקשים מנקודת הבידוק ועד לרחבת האנדרטה.</t>
  </si>
  <si>
    <t>לוגיסטיקה</t>
  </si>
  <si>
    <t>שושנת דגלים</t>
  </si>
  <si>
    <t>נקיים וללא חלודה</t>
  </si>
  <si>
    <t xml:space="preserve">70 מ' חבלול דקורטיבי הנתמך בעמודים </t>
  </si>
  <si>
    <t>חבלול</t>
  </si>
  <si>
    <t>בתיאום עם אבטחת אישים לו"ז מדויק יקבע בהמשך. חובה להיצמד ללוחות הזמנים כפי שייקבעו</t>
  </si>
  <si>
    <t>כסא</t>
  </si>
  <si>
    <t>שולחן+מפה</t>
  </si>
  <si>
    <t>פחים+שקיות</t>
  </si>
  <si>
    <t xml:space="preserve">הצללה -  רשת צל  % 90  אוף וויט 2200 מ"ר </t>
  </si>
  <si>
    <t>רשת צל</t>
  </si>
  <si>
    <t>(רחבת "אגוז" הצמודה לאנדרטה)</t>
  </si>
  <si>
    <t xml:space="preserve">הצללה – רשת צל נוספת 90% אוף וויט 600 מ"ר </t>
  </si>
  <si>
    <t>בד וויסטרה לכיסוי במות</t>
  </si>
  <si>
    <t>בד</t>
  </si>
  <si>
    <t>מסך לדים ומערכת הקרנה</t>
  </si>
  <si>
    <t>מסך לדים במידה 5x4 מ' ברזולוציה של עד 5 פיטצ'</t>
  </si>
  <si>
    <t>מסך</t>
  </si>
  <si>
    <t>המרחק מעמדת הצילום למסך כ-50 מ</t>
  </si>
  <si>
    <t>צלם וציוד</t>
  </si>
  <si>
    <t xml:space="preserve"> הובלות ופירוק בתום הטקס</t>
  </si>
  <si>
    <t>שמירה וסדרנות</t>
  </si>
  <si>
    <t>החל מתחילת ההקמות יוצבו 2 שומרים בשטח האתר כולל שישי שבת השמירה תהיה עד לאחר יום העצמאות עם פירוק הטריבונות באתר.</t>
  </si>
  <si>
    <t>10 סדרנים להכוונת קהל ושמירה על הסדר ביום האירוע החל מהשעה 06:00 ועד 14:30.</t>
  </si>
  <si>
    <t>המחירים יכללו גם נסיעות</t>
  </si>
  <si>
    <t>שילוט</t>
  </si>
  <si>
    <t>קוליסות</t>
  </si>
  <si>
    <t>טריבונות</t>
  </si>
  <si>
    <t>כיבוד- הנושא תעודת כשרות מהרבנות הראשית לישראל</t>
  </si>
  <si>
    <t>בקבוק מים</t>
  </si>
  <si>
    <t>חמגשית</t>
  </si>
  <si>
    <t>צילום סטילס</t>
  </si>
  <si>
    <t>Cd  עם כל התמונות, דיסק און קי עם התמונות ושליחת התמונות במייל</t>
  </si>
  <si>
    <t>התמונות יסודרו בתוך אלבום בגודל A4 שיגיע למרכז ההסברה עד כשלושה ימים לאחר האירוע</t>
  </si>
  <si>
    <t>אלבום</t>
  </si>
  <si>
    <t>CD</t>
  </si>
  <si>
    <t>שירותי מד"א</t>
  </si>
  <si>
    <t>אט"ן</t>
  </si>
  <si>
    <t>אמבולנס</t>
  </si>
  <si>
    <t>אקו"ם</t>
  </si>
  <si>
    <t>תשלום לאקו"ם על השירים שיושמעו בטקס</t>
  </si>
  <si>
    <t>תשלום</t>
  </si>
  <si>
    <t>תרגום לשפת הסימנים</t>
  </si>
  <si>
    <t>מתרגם לשפת הסימנים במהלך הטקס</t>
  </si>
  <si>
    <t>סרטון</t>
  </si>
  <si>
    <t>לרבות כל בעלי תפקידים הנדרשים להיות מעורבים בתהליך הפקת הסרטונים מטעם ספק הסרטונים</t>
  </si>
  <si>
    <t>סרטון (באורך ממוצע של 40 שניות)</t>
  </si>
  <si>
    <t>שושנות דגלים -5 דגלים בכל אחת</t>
  </si>
  <si>
    <t xml:space="preserve">תרנים בגובה  6 מ' + דגלי לאום    1.00מ' 0 X1.5 מ' (שלמים ונקיים)   </t>
  </si>
  <si>
    <t xml:space="preserve">כסאות פלסטיק בצבע אפור או לבן שיגיעו למקום </t>
  </si>
  <si>
    <t>כיסאות ברזל מרופדים, תקינים ונקיים</t>
  </si>
  <si>
    <t>שולחנות + מפות</t>
  </si>
  <si>
    <t>פחי אשפה גדולים שחורים + שקיות ניילון לפחים</t>
  </si>
  <si>
    <t>צלם וכל ציוד הצילום וכבלים הדרושים להקרנה במעגל סגור ע"ג המסך</t>
  </si>
  <si>
    <t>אישור מהנדס לאחר ההקמה.</t>
  </si>
  <si>
    <t>אישור בודק חשמל על פריסת הציוד במידה ונדרש.</t>
  </si>
  <si>
    <t>אישור</t>
  </si>
  <si>
    <t>שלטים במידות 80x80 ס"מ</t>
  </si>
  <si>
    <t>שלטים במידות 50x50 ס"מ</t>
  </si>
  <si>
    <t>קוליסות במידות 220x120 ס"מ</t>
  </si>
  <si>
    <t>כריכים- אספקת כריכים ארוזים- שם היצרן, תכולת הכריך וציון הכשרות יצוינו על האריזה.</t>
  </si>
  <si>
    <t>בקבוקי מים</t>
  </si>
  <si>
    <t>חמגשיות- אספקת חמגשיות ארוזות- שם היצרן, תכולת הכריך וציון הכשרות יצוינו על האריזה.</t>
  </si>
  <si>
    <t>תמונות בגודל 13X18</t>
  </si>
  <si>
    <t>שירותים כימיים</t>
  </si>
  <si>
    <t>מעמד לנטילת ידיים דו צדדי</t>
  </si>
  <si>
    <t>תא שירותים כימיים</t>
  </si>
  <si>
    <t>מעמד</t>
  </si>
  <si>
    <t xml:space="preserve">במה רוחב 4.5 מ'רוחב X 3 מ' עומק בשני מפלסים מעל גובה הסלעים, כיסוי לבד +מדרגות ומעקה בטיחות וכיסוי מסביב לבמה. </t>
  </si>
  <si>
    <t>דגלוני גני ילדים איכותיים (30*20)</t>
  </si>
  <si>
    <t>תאורה להארת כל האוהלים שיוקמו במתחם הר הרצל</t>
  </si>
  <si>
    <t>שש פריסט (כניסת קהל, יזכור, דגל, הכרזה שנתית/יו"ר הכנסת, מדליקי משואות, צה"ל). - 5 אייטמים בימתיים. תכנון וידאו לכל המופע מבחירתו כזוכה במכרז ועד להחזרת אתר הטקס לקדמותו והפקת לקחים מסכמת כולל: - כתיבת מפרט ההקרנה בתיאום עם חברת התפאורה, תכנות כל המופע על וואצ' אאוט ותאום פורמט ההקרנה, נוכחות בכל החזרות בהם יידרשו, הרצת מופע מקדים, חזרה גנראלית והטקס, - עבודה ותאום מול חברת הסרטים, חברת האנימציה (תוכן ויזואלי), חברת ההקרנה ומול הבמאי, - לתאם עם הספקים שיהיה ציוד חליפי למקרה של תקלה, - מסכים- יש לספק את כל האנימציות בהתאמה לכלל המסכים שיקבעו לטקס.</t>
  </si>
  <si>
    <t>טקס האזכרה הממלכתי לחללי פעולות האיבה בארץ ובחו"ל- פירוט כמויות לפי תחומים</t>
  </si>
  <si>
    <t>מתאם  הפקת תוכן מבחירתו כזוכה במכרז ועד להחזרת אתר הטקס לקדמותו והפקת לקחים מסכמת</t>
  </si>
  <si>
    <t xml:space="preserve">במאי שידור </t>
  </si>
  <si>
    <t>עוזר/ת במאי שידור</t>
  </si>
  <si>
    <t>ממיר מידי מסוג mif4</t>
  </si>
  <si>
    <t xml:space="preserve"> Rj 45 rx-tx 1 gigi סט אקסטנדר</t>
  </si>
  <si>
    <t>מתכנת היפוטייזר</t>
  </si>
  <si>
    <t>מתכנת ma</t>
  </si>
  <si>
    <t xml:space="preserve">תאורה אמנותית </t>
  </si>
  <si>
    <t xml:space="preserve">Q7 </t>
  </si>
  <si>
    <t>כנדרש לכל הפנסים</t>
  </si>
  <si>
    <t xml:space="preserve">·         8 לייט </t>
  </si>
  <si>
    <t xml:space="preserve"> 4 לייט </t>
  </si>
  <si>
    <t xml:space="preserve"> MATRIX LED  </t>
  </si>
  <si>
    <t xml:space="preserve">JB A7 </t>
  </si>
  <si>
    <t xml:space="preserve"> MAC 101 / ROBIN 100 </t>
  </si>
  <si>
    <t xml:space="preserve"> SHARPY BEAM  </t>
  </si>
  <si>
    <t xml:space="preserve"> SHARPY WASH </t>
  </si>
  <si>
    <t xml:space="preserve">  MAC 2000XB</t>
  </si>
  <si>
    <t xml:space="preserve"> MAC VIPER/ROBE BMFL</t>
  </si>
  <si>
    <t xml:space="preserve"> פרנל W  5 + דלתות </t>
  </si>
  <si>
    <t xml:space="preserve"> ETC 10 </t>
  </si>
  <si>
    <t xml:space="preserve"> BAR PAR 64 V.N.</t>
  </si>
  <si>
    <t xml:space="preserve">   PAR 64 </t>
  </si>
  <si>
    <t xml:space="preserve"> 500QUARTZ </t>
  </si>
  <si>
    <t xml:space="preserve"> FOLLOW SPOT ROBERT JULIAT 4000W  -  בלבד !!</t>
  </si>
  <si>
    <t xml:space="preserve"> FOLLOW SPOT ROBERT JULIAT 2500 W   - בלבד !!</t>
  </si>
  <si>
    <t xml:space="preserve"> GRAND MA2 FULL SIZE </t>
  </si>
  <si>
    <t xml:space="preserve"> GRAND MA2 LIGHT </t>
  </si>
  <si>
    <t xml:space="preserve"> NPU </t>
  </si>
  <si>
    <t>תחנות קלירקום לצורך ניהול תאורה בלבד (בנפרד מכל ההפקה).</t>
  </si>
  <si>
    <t xml:space="preserve">   מערכות אל פסק לכל רכיב שמושתת על מחשב (לוחות מערכות קצה וכו') </t>
  </si>
  <si>
    <t xml:space="preserve">        ספליטרים וסוויטשים </t>
  </si>
  <si>
    <t> דימרים</t>
  </si>
  <si>
    <t xml:space="preserve"> ניתן להחליף סוגי פנסים וכמויות רק באישור של מעצב התאורה.
 יש לקחת בחשבון גשם ולדאוג לכיסוי מקסימלי של הציוד וחיבורי החשמל.
 הכיוונים מתבצעים לתוך הלילה עד הבוקר. יש להיערך בהתאם.
 הספקת החשמל מקסימלית מתחילת הכיוונים. 
 יש לדאוג לספירים מכל פנס ומנורה.
 חלק מהפנסים יתלו מג'יני על גבי התפאורה או הקונסטרוקציה.
 באחריות הספק לחשמל כל אלמנט הקשור למופע (ממכונות עשן, פסי לד וכו'). 
</t>
  </si>
  <si>
    <t>ככל הנדרש</t>
  </si>
  <si>
    <t>תוספות (כנדרש בהתאם לתכנית שתיבחר)</t>
  </si>
  <si>
    <t xml:space="preserve"> מערבל שמע משני המחובר במקביל לראשי שיכול לתת מענה במקרה של תקלה.</t>
  </si>
  <si>
    <t xml:space="preserve"> מערכת מפצלים ומערכת שנאי קו המיועדים להשתיק את כל הרעשים הנובעים מקווי מיקרופון ארוכים שמובילים מעמדת הפיקוד  אל הבמה.</t>
  </si>
  <si>
    <t xml:space="preserve"> מערכת הגברה בסיסית  (ל-300 איש) לרחבה נוספת לחזרות הכוללת רמקולים, מיקרופון אלחוטי ומערכת cd. </t>
  </si>
  <si>
    <t>  עמודים לתליית תאורת השטח.</t>
  </si>
  <si>
    <t>     כ- 140 מטר של מעברים לכבלים (כאפות).</t>
  </si>
  <si>
    <t>      סטנדים לתליית הפנסים.</t>
  </si>
  <si>
    <t>  לוחות חשמל הכוללים מפסקים ופחתים להגנת המערכות.</t>
  </si>
  <si>
    <t>   מתקני תלייה וחיווט, הובלות, צוות התקנה ופירוק.</t>
  </si>
  <si>
    <t>סט קמלוקים (הזנות 400A) כ-300  מ' + 6 רובוטים 400 A (לוחות חשמל).</t>
  </si>
  <si>
    <t>גנראטור 500 KVA ליד הלוח הראשי כולל טכנאי וסולר.</t>
  </si>
  <si>
    <t xml:space="preserve">שולחנות בגודל 2 מ' X 0.70 מ'  </t>
  </si>
  <si>
    <t xml:space="preserve">אירוח מדליקי משואות – יום הטקס
אולם שולחנות עגולים ל- 40 איש
</t>
  </si>
  <si>
    <t>כיבוד וקפה רץ בעמדות "הכנה עצמית" ברחבי מתחם הר הרצל</t>
  </si>
  <si>
    <t>שכירת מבנה הפקה יביל 6 X 2.5 מ'</t>
  </si>
  <si>
    <t>1 חודש שכירות</t>
  </si>
  <si>
    <t>ליום עבודה מלא</t>
  </si>
  <si>
    <t xml:space="preserve"> רצפת עץ,  תקרה אקוסטית, 2 חלונות מסורגים, דלת מתכת ננעלת, מזגן 1.25 כ"ס, כורסה זוגית, שולחן קפה, דלפק עבודה, 2 כסאות, ארונית, פינת קפה, מראת גוף</t>
  </si>
  <si>
    <t xml:space="preserve">ספקי גז:
בדיקת תקינות מערכות קיימות (13 משואות)
החזרה לכשירות ותקינות (כולל פריסת צינורות)
הפעלת המערכת (חזרות וטקס)- ככל הנדרש
2 טכנאים להפעלת המערכת בחזרות ובטקס
פירוק ופינוי
</t>
  </si>
  <si>
    <t xml:space="preserve">צילום סטילס הכולל: צילום מדליקי המשואות ביום הטקס כנדרש, במופע המקדים כנדרש
</t>
  </si>
  <si>
    <t>תפריט לארוחה חמה</t>
  </si>
  <si>
    <t>עלות מנה של אירוח קבלת פנים לאחר הטקס לפי התפריט המצורף בנספח א' 10.1</t>
  </si>
  <si>
    <t>נספח א' 10.1</t>
  </si>
  <si>
    <t>ראה בנספח א' 10.1</t>
  </si>
  <si>
    <t>מנה לסועד אחד</t>
  </si>
  <si>
    <t>ספק השידור</t>
  </si>
  <si>
    <t>2 מצלמות דיגיטליות נוספות (אופציה בלבד)</t>
  </si>
  <si>
    <t>מצלמת רחף עם זרוע 15 מ'  Super Techno</t>
  </si>
  <si>
    <t>מצלמת רחף 11-13  מ'</t>
  </si>
  <si>
    <t xml:space="preserve">מצלמה תלויה למנוף עם שליטה מרחוק </t>
  </si>
  <si>
    <t>STEADY CAM אלחוטי</t>
  </si>
  <si>
    <t xml:space="preserve">·              מנוף בגובה 70 מטר להתקנת מצלמה </t>
  </si>
  <si>
    <t>כל העיצוב הגרפי בתנועה / אנימציה</t>
  </si>
  <si>
    <t>אמצעים נוספים</t>
  </si>
  <si>
    <t>ציוד רחף</t>
  </si>
  <si>
    <t xml:space="preserve">עדשה 40J/ עדשה J55/J70 </t>
  </si>
  <si>
    <t>עדשה</t>
  </si>
  <si>
    <t xml:space="preserve"> עדשות TELE</t>
  </si>
  <si>
    <t xml:space="preserve"> עדשות רחבות - לסטדי קאם למנוף העליון ולשתי מצלמות רחף</t>
  </si>
  <si>
    <t xml:space="preserve">               עדשות  J33 או J36 , </t>
  </si>
  <si>
    <t>כנדרש</t>
  </si>
  <si>
    <t xml:space="preserve">  מיקרופונים להגברת קהל </t>
  </si>
  <si>
    <t>   גנראטור לניידות שידור מגובה במערכת UPS</t>
  </si>
  <si>
    <t xml:space="preserve"> מוניטורים </t>
  </si>
  <si>
    <t>(מתוכם שני מוניטורים לעמדת במאי מופע)</t>
  </si>
  <si>
    <t xml:space="preserve"> מוניטורים עם מטריצה לניתוב מצלמות לעמדת תאורן</t>
  </si>
  <si>
    <t xml:space="preserve">      floor מערכת קלירקום בין הניידת לבמאי המופע ול </t>
  </si>
  <si>
    <t>  מערכת קלירקום לתאורן</t>
  </si>
  <si>
    <t xml:space="preserve"> מערכת קלירקום לבמאי מופע</t>
  </si>
  <si>
    <t xml:space="preserve">       חומרי גלם להקלטת השידורים </t>
  </si>
  <si>
    <t xml:space="preserve"> אריזה גרפית למסך מפוצל צד אחד LIVE וצד אחר VTR</t>
  </si>
  <si>
    <t>עיצוב לוגו המשואות בתנועה</t>
  </si>
  <si>
    <t>עיצוב לוגו שידור שישודר כאייקון לאורך השידור</t>
  </si>
  <si>
    <t>   חלונות למדליקי המשואות</t>
  </si>
  <si>
    <t xml:space="preserve"> רולר מעוצב</t>
  </si>
  <si>
    <t xml:space="preserve"> מכשיר כותרות (מסוג אינסקרייבר או שווה ערך)</t>
  </si>
  <si>
    <t xml:space="preserve"> פלח לסופרים למדליקי המשואות</t>
  </si>
  <si>
    <t xml:space="preserve"> עמדות שידור + מוניטור לרשתות השידור העיקריות</t>
  </si>
  <si>
    <t xml:space="preserve"> מצלמה + צלם לבדיקת תאורה למשך 6 ימים (לפני הגעת ניידת)</t>
  </si>
  <si>
    <t>ניידת</t>
  </si>
  <si>
    <t xml:space="preserve">ניידת דיגיטלית </t>
  </si>
  <si>
    <t>מאובזרת, ב- 10 מצלמות דיגיטליות</t>
  </si>
  <si>
    <t>מצלמה דיגיטלית</t>
  </si>
  <si>
    <t xml:space="preserve"> מכשירי הקלטה + מערכת הקלטת תמונה ושידור מדיסק קשיח EVS/LSM  שנותנת אופציה להילוכים חוזרים או איטיים במידת הצורך</t>
  </si>
  <si>
    <t xml:space="preserve"> מתקני רחף – CINE REMOTE SYSTEM</t>
  </si>
  <si>
    <t>מצלמה</t>
  </si>
  <si>
    <t>אריזה גרפית</t>
  </si>
  <si>
    <t>עדשות רחבות</t>
  </si>
  <si>
    <t>עדשות מיוחדות</t>
  </si>
  <si>
    <t>מתקן רחף</t>
  </si>
  <si>
    <t>מוניטור</t>
  </si>
  <si>
    <t>מערכת</t>
  </si>
  <si>
    <t>פסלון</t>
  </si>
  <si>
    <t>סיכה</t>
  </si>
  <si>
    <t>סיכות דש של 69 למדינת ישראל כולל עיצוב</t>
  </si>
  <si>
    <t>פסלונים על פי דוגמה לחלוקה למדליקי המשואות.</t>
  </si>
  <si>
    <t>תאי שירותים כימיים לנכים</t>
  </si>
  <si>
    <t>תא שירותים רגיל</t>
  </si>
  <si>
    <t>תא שירותים לנכים</t>
  </si>
  <si>
    <t>2 מערכות מדרגות עד לשיא הגובה, מעקה תקני מסביב לכל היציע</t>
  </si>
  <si>
    <t>יציע ב': 350 מושבים</t>
  </si>
  <si>
    <t xml:space="preserve"> מערכת מדרגות אחד עד לשיא הגובה, מעקה תקני מסביב לכל היציע</t>
  </si>
  <si>
    <t>יציע א' 650 מושבים</t>
  </si>
  <si>
    <t>הערות:</t>
  </si>
  <si>
    <t>סוג יחידה מתומחרת:</t>
  </si>
  <si>
    <t>כמות/היקף נדרש משוער:</t>
  </si>
  <si>
    <t>מחיר ליחידה ללא מע"מ:</t>
  </si>
  <si>
    <t>מחיר ליחידה כולל מע"מ (17%):</t>
  </si>
  <si>
    <t>סה"כ:</t>
  </si>
  <si>
    <t>דוכן נואם</t>
  </si>
  <si>
    <t>רצפת לד בהשלמה לבינוי רצפה משופעת עגולה בשטח כולל של 250 מ'.</t>
  </si>
  <si>
    <t>צידי במה</t>
  </si>
  <si>
    <t>מסכי צד לדים בגודל 6*4.5 מ' על גבי קונסטרוקציה בגובה 3 מ'</t>
  </si>
  <si>
    <t>מסך צד לד</t>
  </si>
  <si>
    <t>מנהלי במה ל-6 ימי עבודה</t>
  </si>
  <si>
    <t>מפיק שידור ל-10 ימי עבודה</t>
  </si>
  <si>
    <t>טון</t>
  </si>
  <si>
    <t>מפרט הגברה ותאורה</t>
  </si>
  <si>
    <t xml:space="preserve">מיקרופון לדוכן נואמים + סטנד, 2 מיקרופונים +סטנד לזמרת  </t>
  </si>
  <si>
    <t>מיקרופון אלחוטי</t>
  </si>
  <si>
    <t>מיקרופון דש למפקד משמר הכבוד+ מיקרופון + סטנד</t>
  </si>
  <si>
    <t>פודיומים להצבת הציוד וכיסויים בצבע כחול כהה או שחור</t>
  </si>
  <si>
    <t>טכנאי  סאונד ותאורה יום לפני האירוע  לחזרה כללית  וביום האירוע משעה 8:00 בבוקר ועד תום האירוע</t>
  </si>
  <si>
    <t xml:space="preserve">מערכת  c.d. </t>
  </si>
  <si>
    <t>מיקרופון פורץ</t>
  </si>
  <si>
    <t>מיקרופון</t>
  </si>
  <si>
    <t>גנרטור</t>
  </si>
  <si>
    <t>חיבור</t>
  </si>
  <si>
    <t>תיבה</t>
  </si>
  <si>
    <t>פנס</t>
  </si>
  <si>
    <t>חיבור i.d  לסינטיסייזר</t>
  </si>
  <si>
    <t xml:space="preserve">  פנס h.m.i  2.5 קילוואט</t>
  </si>
  <si>
    <t xml:space="preserve">הגברה בשטח פתוח ל-2000 איש - </t>
  </si>
  <si>
    <t>4 רמקולים מינימום</t>
  </si>
  <si>
    <t xml:space="preserve">הגברה נוספת – רמקולים לרחבת אגוז הסמוכה מחובר לאותה מערכת שמע – לכ- 400 איש היושבים מול מסך לד וצופים בטקס המתרחש בסמוך </t>
  </si>
  <si>
    <t>(עקב מגבלת מקום ברחבת הזיכרון)</t>
  </si>
  <si>
    <t xml:space="preserve">תיבת חיבורים לתקשורת </t>
  </si>
  <si>
    <t>מינימום 12 כניסות</t>
  </si>
  <si>
    <t xml:space="preserve">גנרטור דיזל  מושתק במרחק 50 מ' מרחבת הטקס מוצב במקום יום לפני האירוע לחזרה כללית + </t>
  </si>
  <si>
    <t>לרבות אישור תקינות הגנרטור</t>
  </si>
  <si>
    <t>על המציע להעריך אומדן</t>
  </si>
  <si>
    <t>שכר ההפקה וכלליות</t>
  </si>
  <si>
    <t>בשורה זו יש לכלול את כל התקורות, ההוצאות המשרדיות, ההוצאות הכלליות וכן רווח ההפקה הנדרש ע"י המציע לשני הטקסים</t>
  </si>
  <si>
    <t>ניקיון ותיקון נזקים באתר</t>
  </si>
  <si>
    <t>במידת הצורך- על המציע להעריך אומדן</t>
  </si>
  <si>
    <t xml:space="preserve">מפיק טכני לטקס הדלקת המשואות, מבחירתו כזוכה במכרז ועד להחזרת אתר הטקס לקדמותו והפקת לקחים מסכמת </t>
  </si>
  <si>
    <t>מפיק טכני לזכר חללי פעולות האיבה, מבחירתו כזוכה במכרז ועד להחזרת אתר הטקס לקדמותו והפקת לקחים מסכמת</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</si>
</sst>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 #,##0.00"/>
  </numFmts>
  <fonts count="8">
    <font>
      <sz val="11"/>
      <color theme="1"/>
      <name val="Arial"/>
      <family val="2"/>
      <charset val="177"/>
      <scheme val="minor"/>
    </font>
    <font>
      <sz val="12"/>
      <color theme="1"/>
      <name val="David"/>
      <family val="2"/>
    </font>
    <font>
      <u/>
      <sz val="12"/>
      <color theme="1"/>
      <name val="David"/>
      <family val="2"/>
    </font>
    <font>
      <b/>
      <sz val="12"/>
      <color theme="1"/>
      <name val="David"/>
      <family val="2"/>
    </font>
    <font>
      <sz val="12"/>
      <color rgb="FF000000"/>
      <name val="David"/>
      <family val="2"/>
    </font>
    <font>
      <b/>
      <sz val="14"/>
      <color theme="1"/>
      <name val="David"/>
      <family val="2"/>
    </font>
    <font>
      <b/>
      <sz val="12"/>
      <color theme="7" tint="0.39997558519241921"/>
      <name val="David"/>
      <family val="2"/>
    </font>
    <font>
      <sz val="11"/>
      <color rgb="FF1F497D"/>
      <name val="Arial"/>
      <family val="2"/>
      <scheme val="minor"/>
    </font>
  </fonts>
  <fills count="12">
    <fill>
      <patternFill patternType="none"/>
    </fill>
    <fill>
      <patternFill patternType="gray125"/>
    </fill>
    <fill>
      <patternFill patternType="solid">
        <fgColor theme="4" tint="0.39994506668294322"/>
        <bgColor indexed="64"/>
      </patternFill>
    </fill>
    <fill>
      <patternFill patternType="solid">
        <fgColor theme="9" tint="0.79998168889431442"/>
        <bgColor indexed="64"/>
      </patternFill>
    </fill>
    <fill>
      <patternFill patternType="solid">
        <fgColor theme="9" tint="0.59996337778862885"/>
        <bgColor indexed="64"/>
      </patternFill>
    </fill>
    <fill>
      <patternFill patternType="solid">
        <fgColor theme="9" tint="0.39994506668294322"/>
        <bgColor indexed="64"/>
      </patternFill>
    </fill>
    <fill>
      <patternFill patternType="solid">
        <fgColor rgb="FF92D050"/>
        <bgColor indexed="64"/>
      </patternFill>
    </fill>
    <fill>
      <patternFill patternType="solid">
        <fgColor theme="1"/>
        <bgColor indexed="64"/>
      </patternFill>
    </fill>
    <fill>
      <patternFill patternType="solid">
        <fgColor theme="0"/>
        <bgColor indexed="64"/>
      </patternFill>
    </fill>
    <fill>
      <patternFill patternType="solid">
        <fgColor theme="7" tint="0.79998168889431442"/>
        <bgColor indexed="64"/>
      </patternFill>
    </fill>
    <fill>
      <patternFill patternType="solid">
        <fgColor theme="3"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s>
  <cellStyleXfs count="1">
    <xf numFmtId="0" fontId="0" fillId="0" borderId="0"/>
  </cellStyleXfs>
  <cellXfs count="192">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1" fillId="0" borderId="1" xfId="0" applyFont="1" applyBorder="1" applyAlignment="1">
      <alignment horizontal="center" vertical="center"/>
    </xf>
    <xf numFmtId="0" fontId="4" fillId="0" borderId="1" xfId="0" applyFont="1" applyBorder="1" applyAlignment="1">
      <alignment horizontal="center" vertical="center" wrapText="1" readingOrder="2"/>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readingOrder="2"/>
    </xf>
    <xf numFmtId="16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readingOrder="2"/>
    </xf>
    <xf numFmtId="0" fontId="1" fillId="0" borderId="1" xfId="0" applyFont="1" applyFill="1" applyBorder="1" applyAlignment="1">
      <alignment horizontal="center" vertical="center"/>
    </xf>
    <xf numFmtId="3" fontId="1" fillId="0" borderId="1" xfId="0" applyNumberFormat="1" applyFont="1" applyBorder="1" applyAlignment="1">
      <alignment horizontal="center" vertical="center"/>
    </xf>
    <xf numFmtId="164" fontId="1" fillId="0" borderId="4" xfId="0" applyNumberFormat="1" applyFont="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readingOrder="2"/>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readingOrder="2"/>
    </xf>
    <xf numFmtId="0" fontId="1" fillId="8" borderId="1" xfId="0" applyFont="1" applyFill="1" applyBorder="1" applyAlignment="1">
      <alignment horizontal="center" vertical="center"/>
    </xf>
    <xf numFmtId="0" fontId="1" fillId="8" borderId="1" xfId="0" applyFont="1" applyFill="1" applyBorder="1" applyAlignment="1">
      <alignment wrapText="1"/>
    </xf>
    <xf numFmtId="0" fontId="1" fillId="0" borderId="4"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1" xfId="0" applyFont="1" applyBorder="1" applyAlignment="1">
      <alignment horizontal="center"/>
    </xf>
    <xf numFmtId="0" fontId="1" fillId="0" borderId="1" xfId="0" applyFont="1" applyBorder="1" applyAlignment="1">
      <alignment horizontal="center" readingOrder="2"/>
    </xf>
    <xf numFmtId="0" fontId="1" fillId="0" borderId="1" xfId="0" applyFont="1" applyBorder="1" applyAlignment="1">
      <alignment horizontal="center" wrapText="1"/>
    </xf>
    <xf numFmtId="0" fontId="1" fillId="0" borderId="1" xfId="0" applyFont="1" applyBorder="1" applyAlignment="1">
      <alignment horizontal="center" wrapText="1" readingOrder="2"/>
    </xf>
    <xf numFmtId="0" fontId="1" fillId="0" borderId="4" xfId="0" applyFont="1" applyBorder="1" applyAlignment="1">
      <alignment horizontal="center"/>
    </xf>
    <xf numFmtId="0" fontId="1" fillId="0" borderId="1" xfId="0" applyFont="1" applyFill="1" applyBorder="1" applyAlignment="1">
      <alignment horizontal="center"/>
    </xf>
    <xf numFmtId="0" fontId="1" fillId="0" borderId="1" xfId="0" applyFont="1" applyFill="1" applyBorder="1" applyAlignment="1">
      <alignment horizontal="center" readingOrder="2"/>
    </xf>
    <xf numFmtId="0" fontId="1" fillId="8" borderId="1" xfId="0" applyFont="1" applyFill="1" applyBorder="1" applyAlignment="1">
      <alignment horizontal="center" vertical="center" wrapText="1" readingOrder="2"/>
    </xf>
    <xf numFmtId="164" fontId="1" fillId="0" borderId="11" xfId="0" applyNumberFormat="1" applyFont="1" applyBorder="1" applyAlignment="1">
      <alignment horizontal="center" vertical="center" wrapText="1"/>
    </xf>
    <xf numFmtId="0" fontId="1" fillId="0" borderId="0" xfId="0" applyFont="1" applyBorder="1" applyAlignment="1">
      <alignment horizontal="center" vertical="center"/>
    </xf>
    <xf numFmtId="164" fontId="1" fillId="0" borderId="16" xfId="0" applyNumberFormat="1" applyFont="1" applyBorder="1" applyAlignment="1">
      <alignment horizontal="center" vertical="center" wrapText="1" readingOrder="2"/>
    </xf>
    <xf numFmtId="0" fontId="1" fillId="0" borderId="0" xfId="0" applyFont="1" applyBorder="1" applyAlignment="1">
      <alignment horizontal="center" vertical="center" wrapText="1"/>
    </xf>
    <xf numFmtId="164" fontId="1" fillId="0" borderId="17" xfId="0" applyNumberFormat="1" applyFont="1" applyBorder="1" applyAlignment="1">
      <alignment horizontal="center" vertical="center" wrapText="1" readingOrder="2"/>
    </xf>
    <xf numFmtId="164" fontId="1" fillId="0" borderId="11" xfId="0" applyNumberFormat="1" applyFont="1" applyBorder="1" applyAlignment="1">
      <alignment horizontal="center" vertical="center" wrapText="1" readingOrder="2"/>
    </xf>
    <xf numFmtId="0" fontId="1" fillId="0" borderId="18" xfId="0" applyFont="1" applyBorder="1" applyAlignment="1">
      <alignment horizontal="center"/>
    </xf>
    <xf numFmtId="0" fontId="1" fillId="0" borderId="18" xfId="0" applyFont="1" applyFill="1" applyBorder="1" applyAlignment="1">
      <alignment horizontal="center" vertical="center"/>
    </xf>
    <xf numFmtId="0" fontId="1" fillId="0" borderId="18" xfId="0" applyFont="1" applyBorder="1" applyAlignment="1">
      <alignment horizontal="center" vertical="center"/>
    </xf>
    <xf numFmtId="164" fontId="1" fillId="0" borderId="18" xfId="0" applyNumberFormat="1" applyFont="1" applyBorder="1" applyAlignment="1">
      <alignment horizontal="center" vertical="center" wrapText="1" readingOrder="2"/>
    </xf>
    <xf numFmtId="164" fontId="1" fillId="0" borderId="19" xfId="0" applyNumberFormat="1" applyFont="1" applyBorder="1" applyAlignment="1">
      <alignment horizontal="center" vertical="center" wrapText="1" readingOrder="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readingOrder="2"/>
    </xf>
    <xf numFmtId="0" fontId="1" fillId="0" borderId="2" xfId="0" applyFont="1" applyBorder="1" applyAlignment="1">
      <alignment horizontal="center" vertical="center" readingOrder="2"/>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readingOrder="2"/>
    </xf>
    <xf numFmtId="0" fontId="1" fillId="0" borderId="1" xfId="0" applyFont="1" applyBorder="1" applyAlignment="1">
      <alignment horizontal="center" vertical="center" readingOrder="2"/>
    </xf>
    <xf numFmtId="0" fontId="7" fillId="0" borderId="0" xfId="0" applyFont="1"/>
    <xf numFmtId="3" fontId="1" fillId="0" borderId="1" xfId="0" applyNumberFormat="1" applyFont="1" applyFill="1" applyBorder="1" applyAlignment="1">
      <alignment horizontal="center" vertical="center"/>
    </xf>
    <xf numFmtId="164" fontId="5" fillId="2" borderId="23" xfId="0" applyNumberFormat="1" applyFont="1" applyFill="1" applyBorder="1" applyAlignment="1">
      <alignment horizontal="center" vertical="center" wrapText="1"/>
    </xf>
    <xf numFmtId="164" fontId="1" fillId="0" borderId="16" xfId="0" applyNumberFormat="1" applyFont="1" applyBorder="1" applyAlignment="1">
      <alignment horizontal="center" vertical="center" wrapText="1"/>
    </xf>
    <xf numFmtId="164" fontId="1" fillId="0" borderId="4" xfId="0" applyNumberFormat="1" applyFont="1" applyFill="1" applyBorder="1" applyAlignment="1">
      <alignment horizontal="center" vertical="center" wrapText="1"/>
    </xf>
    <xf numFmtId="164" fontId="1" fillId="0" borderId="1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8" xfId="0" applyFont="1" applyBorder="1" applyAlignment="1">
      <alignment horizontal="center" wrapText="1"/>
    </xf>
    <xf numFmtId="0" fontId="3" fillId="0" borderId="14" xfId="0" applyFont="1" applyBorder="1" applyAlignment="1">
      <alignment vertical="center" wrapText="1"/>
    </xf>
    <xf numFmtId="0" fontId="1" fillId="0" borderId="26" xfId="0" applyFont="1" applyBorder="1" applyAlignment="1">
      <alignment horizontal="center" vertical="center" wrapText="1"/>
    </xf>
    <xf numFmtId="0" fontId="1" fillId="0" borderId="26"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6" xfId="0" applyFont="1" applyFill="1" applyBorder="1" applyAlignment="1">
      <alignment horizontal="center" vertical="center" wrapText="1" readingOrder="2"/>
    </xf>
    <xf numFmtId="0" fontId="1" fillId="0" borderId="26" xfId="0" applyFont="1" applyBorder="1" applyAlignment="1">
      <alignment horizontal="center" vertical="center" wrapText="1" readingOrder="2"/>
    </xf>
    <xf numFmtId="0" fontId="5" fillId="2" borderId="27" xfId="0" applyFont="1" applyFill="1" applyBorder="1" applyAlignment="1">
      <alignment horizontal="center" vertical="center" wrapText="1"/>
    </xf>
    <xf numFmtId="0" fontId="3" fillId="10" borderId="24" xfId="0" applyFont="1" applyFill="1" applyBorder="1" applyAlignment="1">
      <alignment horizontal="center" vertical="center"/>
    </xf>
    <xf numFmtId="0" fontId="3" fillId="5" borderId="24" xfId="0" applyFont="1" applyFill="1" applyBorder="1" applyAlignment="1">
      <alignment horizontal="center" vertical="center"/>
    </xf>
    <xf numFmtId="0" fontId="1" fillId="0" borderId="26" xfId="0" applyFont="1" applyBorder="1" applyAlignment="1">
      <alignment horizontal="center" vertical="center"/>
    </xf>
    <xf numFmtId="0" fontId="1" fillId="0" borderId="34" xfId="0" applyFont="1" applyBorder="1" applyAlignment="1">
      <alignment horizontal="center" vertical="center" wrapText="1" readingOrder="2"/>
    </xf>
    <xf numFmtId="0" fontId="3" fillId="0" borderId="37" xfId="0" applyFont="1" applyBorder="1" applyAlignment="1">
      <alignment horizontal="center" vertical="center" wrapText="1" readingOrder="2"/>
    </xf>
    <xf numFmtId="0" fontId="1" fillId="0" borderId="37" xfId="0" applyFont="1" applyBorder="1" applyAlignment="1">
      <alignment horizontal="center" vertical="center" wrapText="1" readingOrder="2"/>
    </xf>
    <xf numFmtId="0" fontId="1" fillId="0" borderId="4" xfId="0" applyFont="1" applyBorder="1" applyAlignment="1">
      <alignment horizontal="center" vertical="center" wrapText="1"/>
    </xf>
    <xf numFmtId="0" fontId="1" fillId="0" borderId="1" xfId="0" applyFont="1" applyBorder="1" applyAlignment="1">
      <alignment horizontal="center" vertical="center"/>
    </xf>
    <xf numFmtId="164" fontId="1" fillId="0" borderId="1" xfId="0" applyNumberFormat="1" applyFont="1" applyBorder="1" applyAlignment="1" applyProtection="1">
      <alignment horizontal="center" vertical="center" wrapText="1" readingOrder="2"/>
      <protection locked="0"/>
    </xf>
    <xf numFmtId="164" fontId="1" fillId="0" borderId="2" xfId="0" applyNumberFormat="1" applyFont="1" applyBorder="1" applyAlignment="1" applyProtection="1">
      <alignment horizontal="center" vertical="center" wrapText="1" readingOrder="2"/>
      <protection locked="0"/>
    </xf>
    <xf numFmtId="164" fontId="1" fillId="0" borderId="4" xfId="0" applyNumberFormat="1" applyFont="1" applyBorder="1" applyAlignment="1" applyProtection="1">
      <alignment horizontal="center" vertical="center" wrapText="1" readingOrder="2"/>
      <protection locked="0"/>
    </xf>
    <xf numFmtId="164" fontId="1" fillId="0" borderId="18" xfId="0" applyNumberFormat="1" applyFont="1" applyBorder="1" applyAlignment="1" applyProtection="1">
      <alignment horizontal="center" vertical="center" wrapText="1" readingOrder="2"/>
      <protection locked="0"/>
    </xf>
    <xf numFmtId="164" fontId="1" fillId="0" borderId="4" xfId="0" applyNumberFormat="1"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wrapText="1"/>
      <protection locked="0"/>
    </xf>
    <xf numFmtId="164" fontId="1" fillId="0" borderId="1" xfId="0" applyNumberFormat="1" applyFont="1" applyFill="1" applyBorder="1" applyAlignment="1" applyProtection="1">
      <alignment horizontal="center" vertical="center" wrapText="1"/>
      <protection locked="0"/>
    </xf>
    <xf numFmtId="164" fontId="1" fillId="0" borderId="1" xfId="0" applyNumberFormat="1" applyFont="1" applyFill="1" applyBorder="1" applyAlignment="1" applyProtection="1">
      <alignment horizontal="center" vertical="center" wrapText="1" readingOrder="2"/>
      <protection locked="0"/>
    </xf>
    <xf numFmtId="0" fontId="1" fillId="0" borderId="1" xfId="0" applyFont="1" applyFill="1" applyBorder="1" applyAlignment="1">
      <alignment horizontal="center" wrapText="1" readingOrder="2"/>
    </xf>
    <xf numFmtId="0" fontId="1" fillId="11" borderId="1" xfId="0" applyFont="1" applyFill="1" applyBorder="1" applyAlignment="1">
      <alignment horizontal="center" vertical="center"/>
    </xf>
    <xf numFmtId="0" fontId="1" fillId="11" borderId="1" xfId="0" applyFont="1" applyFill="1" applyBorder="1" applyAlignment="1">
      <alignment horizontal="center" vertical="center" wrapText="1" readingOrder="2"/>
    </xf>
    <xf numFmtId="0" fontId="1" fillId="11" borderId="1" xfId="0" applyFont="1" applyFill="1" applyBorder="1" applyAlignment="1">
      <alignment horizontal="center" vertical="center" readingOrder="2"/>
    </xf>
    <xf numFmtId="0" fontId="1" fillId="11" borderId="2" xfId="0" applyFont="1" applyFill="1" applyBorder="1" applyAlignment="1">
      <alignment horizontal="center" vertical="center" readingOrder="2"/>
    </xf>
    <xf numFmtId="0" fontId="1" fillId="11" borderId="1" xfId="0" applyFont="1" applyFill="1" applyBorder="1" applyAlignment="1">
      <alignment horizontal="center" vertical="center" wrapText="1"/>
    </xf>
    <xf numFmtId="164" fontId="1" fillId="11" borderId="1" xfId="0" applyNumberFormat="1" applyFont="1" applyFill="1" applyBorder="1" applyAlignment="1" applyProtection="1">
      <alignment horizontal="center" vertical="center" wrapText="1"/>
      <protection locked="0"/>
    </xf>
    <xf numFmtId="164" fontId="1" fillId="11" borderId="4" xfId="0" applyNumberFormat="1" applyFont="1" applyFill="1" applyBorder="1" applyAlignment="1">
      <alignment horizontal="center" vertical="center" wrapText="1"/>
    </xf>
    <xf numFmtId="164" fontId="1" fillId="11" borderId="11" xfId="0" applyNumberFormat="1" applyFont="1" applyFill="1" applyBorder="1" applyAlignment="1">
      <alignment horizontal="center" vertical="center" wrapText="1"/>
    </xf>
    <xf numFmtId="0" fontId="4" fillId="11" borderId="1" xfId="0" applyFont="1" applyFill="1" applyBorder="1" applyAlignment="1">
      <alignment horizontal="center" vertical="center" wrapText="1" readingOrder="2"/>
    </xf>
    <xf numFmtId="164" fontId="1" fillId="11" borderId="1" xfId="0" applyNumberFormat="1" applyFont="1" applyFill="1" applyBorder="1" applyAlignment="1" applyProtection="1">
      <alignment horizontal="center" vertical="center" wrapText="1" readingOrder="2"/>
      <protection locked="0"/>
    </xf>
    <xf numFmtId="0" fontId="3" fillId="0" borderId="25" xfId="0" applyFont="1" applyBorder="1" applyAlignment="1">
      <alignment horizontal="center" vertical="center" wrapText="1"/>
    </xf>
    <xf numFmtId="0" fontId="3" fillId="0" borderId="14"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8" borderId="21" xfId="0" applyFont="1" applyFill="1" applyBorder="1" applyAlignment="1">
      <alignment horizontal="center" vertical="center"/>
    </xf>
    <xf numFmtId="0" fontId="1" fillId="8" borderId="22" xfId="0" applyFont="1" applyFill="1" applyBorder="1" applyAlignment="1">
      <alignment horizontal="center" vertical="center"/>
    </xf>
    <xf numFmtId="0" fontId="1" fillId="8" borderId="20" xfId="0" applyFont="1" applyFill="1" applyBorder="1" applyAlignment="1">
      <alignment horizontal="center" vertical="center"/>
    </xf>
    <xf numFmtId="0" fontId="1"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1" fillId="0" borderId="20"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3" fillId="4" borderId="28"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30" xfId="0" applyFont="1" applyFill="1" applyBorder="1" applyAlignment="1">
      <alignment horizontal="center" vertical="center"/>
    </xf>
    <xf numFmtId="0" fontId="3" fillId="6" borderId="28" xfId="0" applyFont="1" applyFill="1" applyBorder="1" applyAlignment="1">
      <alignment horizontal="center" vertical="center"/>
    </xf>
    <xf numFmtId="0" fontId="3" fillId="6" borderId="29" xfId="0" applyFont="1" applyFill="1" applyBorder="1" applyAlignment="1">
      <alignment horizontal="center" vertical="center"/>
    </xf>
    <xf numFmtId="0" fontId="3" fillId="6" borderId="30" xfId="0" applyFont="1" applyFill="1" applyBorder="1" applyAlignment="1">
      <alignment horizontal="center" vertical="center"/>
    </xf>
    <xf numFmtId="0" fontId="3" fillId="5" borderId="28" xfId="0" applyFont="1" applyFill="1" applyBorder="1" applyAlignment="1">
      <alignment horizontal="center" vertical="center" readingOrder="2"/>
    </xf>
    <xf numFmtId="0" fontId="3" fillId="5" borderId="29" xfId="0" applyFont="1" applyFill="1" applyBorder="1" applyAlignment="1">
      <alignment horizontal="center" vertical="center" readingOrder="2"/>
    </xf>
    <xf numFmtId="0" fontId="3" fillId="5" borderId="30" xfId="0" applyFont="1" applyFill="1" applyBorder="1" applyAlignment="1">
      <alignment horizontal="center" vertical="center" readingOrder="2"/>
    </xf>
    <xf numFmtId="0" fontId="3" fillId="9" borderId="28" xfId="0" applyFont="1" applyFill="1" applyBorder="1" applyAlignment="1">
      <alignment horizontal="center" vertical="center"/>
    </xf>
    <xf numFmtId="0" fontId="3" fillId="9" borderId="30" xfId="0" applyFont="1" applyFill="1" applyBorder="1" applyAlignment="1">
      <alignment horizontal="center" vertical="center"/>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0" xfId="0" applyFont="1" applyBorder="1" applyAlignment="1">
      <alignment horizontal="center" vertical="center" wrapText="1"/>
    </xf>
    <xf numFmtId="0" fontId="3" fillId="9" borderId="28" xfId="0" applyFont="1" applyFill="1" applyBorder="1" applyAlignment="1">
      <alignment horizontal="center" vertical="center" wrapText="1" readingOrder="2"/>
    </xf>
    <xf numFmtId="0" fontId="3" fillId="9" borderId="29" xfId="0" applyFont="1" applyFill="1" applyBorder="1" applyAlignment="1">
      <alignment horizontal="center" vertical="center" wrapText="1" readingOrder="2"/>
    </xf>
    <xf numFmtId="0" fontId="3" fillId="9" borderId="30" xfId="0" applyFont="1" applyFill="1" applyBorder="1" applyAlignment="1">
      <alignment horizontal="center" vertical="center" wrapText="1" readingOrder="2"/>
    </xf>
    <xf numFmtId="0" fontId="3" fillId="3" borderId="28" xfId="0" applyFont="1" applyFill="1" applyBorder="1" applyAlignment="1">
      <alignment horizontal="center" vertical="center"/>
    </xf>
    <xf numFmtId="0" fontId="3" fillId="3" borderId="30" xfId="0" applyFont="1" applyFill="1" applyBorder="1" applyAlignment="1">
      <alignment horizontal="center" vertical="center"/>
    </xf>
    <xf numFmtId="0" fontId="1" fillId="0" borderId="2" xfId="0" applyFont="1" applyBorder="1" applyAlignment="1">
      <alignment horizontal="center" vertical="center" wrapText="1" readingOrder="2"/>
    </xf>
    <xf numFmtId="0" fontId="1" fillId="0" borderId="3" xfId="0" applyFont="1" applyBorder="1" applyAlignment="1">
      <alignment horizontal="center" vertical="center" wrapText="1" readingOrder="2"/>
    </xf>
    <xf numFmtId="0" fontId="1" fillId="0" borderId="4" xfId="0" applyFont="1" applyBorder="1" applyAlignment="1">
      <alignment horizontal="center" vertical="center" wrapText="1" readingOrder="2"/>
    </xf>
    <xf numFmtId="0" fontId="1" fillId="0" borderId="21" xfId="0" applyFont="1" applyBorder="1" applyAlignment="1">
      <alignment horizontal="center" vertical="center" wrapText="1" readingOrder="2"/>
    </xf>
    <xf numFmtId="0" fontId="1" fillId="0" borderId="22" xfId="0" applyFont="1" applyBorder="1" applyAlignment="1">
      <alignment horizontal="center" vertical="center" wrapText="1" readingOrder="2"/>
    </xf>
    <xf numFmtId="0" fontId="1" fillId="0" borderId="20" xfId="0" applyFont="1" applyBorder="1" applyAlignment="1">
      <alignment horizontal="center" vertical="center" wrapText="1" readingOrder="2"/>
    </xf>
    <xf numFmtId="0" fontId="1" fillId="0" borderId="26" xfId="0" applyFont="1" applyBorder="1" applyAlignment="1">
      <alignment horizontal="center" vertical="center" wrapText="1"/>
    </xf>
    <xf numFmtId="0" fontId="3" fillId="3" borderId="28"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30" xfId="0" applyFont="1" applyFill="1" applyBorder="1" applyAlignment="1">
      <alignment horizontal="center" vertical="center" wrapText="1"/>
    </xf>
    <xf numFmtId="0" fontId="1" fillId="0" borderId="21" xfId="0" applyFont="1" applyFill="1" applyBorder="1" applyAlignment="1">
      <alignment horizontal="center" vertical="center" wrapText="1" readingOrder="2"/>
    </xf>
    <xf numFmtId="0" fontId="1" fillId="0" borderId="22" xfId="0" applyFont="1" applyFill="1" applyBorder="1" applyAlignment="1">
      <alignment horizontal="center" vertical="center" wrapText="1" readingOrder="2"/>
    </xf>
    <xf numFmtId="0" fontId="1" fillId="0" borderId="20" xfId="0" applyFont="1" applyFill="1" applyBorder="1" applyAlignment="1">
      <alignment horizontal="center" vertical="center" wrapText="1" readingOrder="2"/>
    </xf>
    <xf numFmtId="0" fontId="3" fillId="4" borderId="28"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1" fillId="0" borderId="12" xfId="0" applyFont="1" applyBorder="1" applyAlignment="1">
      <alignment horizontal="center" vertical="center" wrapText="1" readingOrder="2"/>
    </xf>
    <xf numFmtId="0" fontId="1" fillId="0" borderId="13" xfId="0" applyFont="1" applyBorder="1" applyAlignment="1">
      <alignment horizontal="center" vertical="center" wrapText="1" readingOrder="2"/>
    </xf>
    <xf numFmtId="0" fontId="1" fillId="0" borderId="10" xfId="0" applyFont="1" applyBorder="1" applyAlignment="1">
      <alignment horizontal="center" vertical="center" wrapText="1" readingOrder="2"/>
    </xf>
    <xf numFmtId="0" fontId="1" fillId="0" borderId="26" xfId="0" applyFont="1" applyBorder="1" applyAlignment="1">
      <alignment horizontal="center" vertical="center" readingOrder="2"/>
    </xf>
    <xf numFmtId="0" fontId="1" fillId="0" borderId="21" xfId="0" applyFont="1" applyBorder="1" applyAlignment="1">
      <alignment horizontal="center" vertical="center" readingOrder="2"/>
    </xf>
    <xf numFmtId="0" fontId="1" fillId="0" borderId="22" xfId="0" applyFont="1" applyBorder="1" applyAlignment="1">
      <alignment horizontal="center" vertical="center" readingOrder="2"/>
    </xf>
    <xf numFmtId="0" fontId="1" fillId="0" borderId="20" xfId="0" applyFont="1" applyBorder="1" applyAlignment="1">
      <alignment horizontal="center" vertical="center" readingOrder="2"/>
    </xf>
    <xf numFmtId="0" fontId="1" fillId="0" borderId="2" xfId="0" applyFont="1" applyBorder="1" applyAlignment="1">
      <alignment horizontal="center" vertical="center" readingOrder="2"/>
    </xf>
    <xf numFmtId="0" fontId="1" fillId="0" borderId="3" xfId="0" applyFont="1" applyBorder="1" applyAlignment="1">
      <alignment horizontal="center" vertical="center" readingOrder="2"/>
    </xf>
    <xf numFmtId="0" fontId="1" fillId="0" borderId="4" xfId="0" applyFont="1" applyBorder="1" applyAlignment="1">
      <alignment horizontal="center" vertical="center" readingOrder="2"/>
    </xf>
    <xf numFmtId="0" fontId="3" fillId="3" borderId="28" xfId="0" applyFont="1" applyFill="1" applyBorder="1" applyAlignment="1">
      <alignment horizontal="center" vertical="center" readingOrder="2"/>
    </xf>
    <xf numFmtId="0" fontId="3" fillId="3" borderId="29" xfId="0" applyFont="1" applyFill="1" applyBorder="1" applyAlignment="1">
      <alignment horizontal="center" vertical="center" readingOrder="2"/>
    </xf>
    <xf numFmtId="0" fontId="3" fillId="3" borderId="30" xfId="0" applyFont="1" applyFill="1" applyBorder="1" applyAlignment="1">
      <alignment horizontal="center" vertical="center" readingOrder="2"/>
    </xf>
    <xf numFmtId="0" fontId="1" fillId="0" borderId="5" xfId="0" applyFont="1" applyBorder="1" applyAlignment="1">
      <alignment horizontal="center" vertical="center" readingOrder="2"/>
    </xf>
    <xf numFmtId="0" fontId="1" fillId="0" borderId="1" xfId="0" applyFont="1" applyBorder="1" applyAlignment="1">
      <alignment horizontal="center" vertical="center" readingOrder="2"/>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39" xfId="0" applyFont="1" applyBorder="1" applyAlignment="1">
      <alignment horizontal="center" vertical="center" wrapText="1"/>
    </xf>
    <xf numFmtId="0" fontId="5" fillId="0" borderId="35" xfId="0"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1" fillId="0" borderId="26" xfId="0" applyFont="1" applyBorder="1" applyAlignment="1">
      <alignment horizontal="center" vertical="center" wrapText="1" readingOrder="2"/>
    </xf>
    <xf numFmtId="0" fontId="3" fillId="5" borderId="28" xfId="0" applyFont="1" applyFill="1" applyBorder="1" applyAlignment="1">
      <alignment horizontal="center" vertical="center" wrapText="1" readingOrder="2"/>
    </xf>
    <xf numFmtId="0" fontId="3" fillId="5" borderId="29" xfId="0" applyFont="1" applyFill="1" applyBorder="1" applyAlignment="1">
      <alignment horizontal="center" vertical="center" wrapText="1" readingOrder="2"/>
    </xf>
    <xf numFmtId="0" fontId="3" fillId="5" borderId="30" xfId="0" applyFont="1" applyFill="1" applyBorder="1" applyAlignment="1">
      <alignment horizontal="center" vertical="center" wrapText="1" readingOrder="2"/>
    </xf>
    <xf numFmtId="0" fontId="1" fillId="0" borderId="2" xfId="0" applyFont="1" applyFill="1" applyBorder="1" applyAlignment="1">
      <alignment horizontal="center" vertical="center" wrapText="1" readingOrder="2"/>
    </xf>
    <xf numFmtId="0" fontId="1" fillId="0" borderId="3" xfId="0" applyFont="1" applyFill="1" applyBorder="1" applyAlignment="1">
      <alignment horizontal="center" vertical="center" wrapText="1" readingOrder="2"/>
    </xf>
    <xf numFmtId="0" fontId="1" fillId="0" borderId="4" xfId="0" applyFont="1" applyFill="1" applyBorder="1" applyAlignment="1">
      <alignment horizontal="center" vertical="center" wrapText="1" readingOrder="2"/>
    </xf>
    <xf numFmtId="0" fontId="1" fillId="0" borderId="38" xfId="0" applyFont="1" applyBorder="1" applyAlignment="1">
      <alignment horizontal="center" vertical="center" wrapText="1" readingOrder="2"/>
    </xf>
    <xf numFmtId="0" fontId="1" fillId="0" borderId="39" xfId="0" applyFont="1" applyBorder="1" applyAlignment="1">
      <alignment horizontal="center" vertical="center" wrapText="1" readingOrder="2"/>
    </xf>
    <xf numFmtId="0" fontId="1" fillId="0" borderId="39" xfId="0" applyFont="1" applyBorder="1" applyAlignment="1">
      <alignment horizontal="center" vertical="center" wrapText="1"/>
    </xf>
    <xf numFmtId="0" fontId="3" fillId="6" borderId="38" xfId="0" applyFont="1" applyFill="1" applyBorder="1" applyAlignment="1">
      <alignment horizontal="center" vertical="center"/>
    </xf>
    <xf numFmtId="0" fontId="3" fillId="6" borderId="3" xfId="0" applyFont="1" applyFill="1" applyBorder="1" applyAlignment="1">
      <alignment horizontal="center" vertical="center"/>
    </xf>
    <xf numFmtId="0" fontId="3" fillId="6" borderId="39" xfId="0" applyFont="1" applyFill="1" applyBorder="1" applyAlignment="1">
      <alignment horizontal="center" vertical="center"/>
    </xf>
    <xf numFmtId="0" fontId="3" fillId="5" borderId="31" xfId="0" applyFont="1" applyFill="1" applyBorder="1" applyAlignment="1">
      <alignment horizontal="center" vertical="center"/>
    </xf>
    <xf numFmtId="0" fontId="3" fillId="5" borderId="32" xfId="0" applyFont="1" applyFill="1" applyBorder="1" applyAlignment="1">
      <alignment horizontal="center" vertical="center"/>
    </xf>
    <xf numFmtId="0" fontId="3" fillId="5" borderId="33" xfId="0" applyFont="1" applyFill="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6" fillId="7" borderId="6" xfId="0" applyFont="1" applyFill="1" applyBorder="1" applyAlignment="1">
      <alignment horizontal="center" vertical="center"/>
    </xf>
    <xf numFmtId="0" fontId="6" fillId="7" borderId="15"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76"/>
  <sheetViews>
    <sheetView rightToLeft="1" tabSelected="1" topLeftCell="B1" zoomScale="80" zoomScaleNormal="80" workbookViewId="0">
      <pane ySplit="1" topLeftCell="A361" activePane="bottomLeft" state="frozen"/>
      <selection pane="bottomLeft" activeCell="I16" sqref="I16"/>
    </sheetView>
  </sheetViews>
  <sheetFormatPr defaultRowHeight="14.25"/>
  <cols>
    <col min="2" max="2" width="13" customWidth="1"/>
    <col min="3" max="3" width="16.5" customWidth="1"/>
    <col min="4" max="4" width="13.625" customWidth="1"/>
    <col min="5" max="5" width="41.75" customWidth="1"/>
    <col min="6" max="6" width="28" customWidth="1"/>
    <col min="7" max="7" width="14" customWidth="1"/>
    <col min="8" max="8" width="14" style="1" customWidth="1"/>
    <col min="9" max="9" width="10.875" customWidth="1"/>
    <col min="10" max="10" width="14.125" customWidth="1"/>
    <col min="11" max="11" width="12.875" customWidth="1"/>
    <col min="14" max="14" width="44.25" bestFit="1" customWidth="1"/>
  </cols>
  <sheetData>
    <row r="1" spans="1:15" ht="94.5" thickBot="1">
      <c r="A1" s="14" t="s">
        <v>343</v>
      </c>
      <c r="B1" s="71" t="s">
        <v>342</v>
      </c>
      <c r="C1" s="14" t="s">
        <v>0</v>
      </c>
      <c r="D1" s="15" t="s">
        <v>1</v>
      </c>
      <c r="E1" s="15" t="s">
        <v>2</v>
      </c>
      <c r="F1" s="15" t="s">
        <v>572</v>
      </c>
      <c r="G1" s="15" t="s">
        <v>573</v>
      </c>
      <c r="H1" s="15" t="s">
        <v>574</v>
      </c>
      <c r="I1" s="15" t="s">
        <v>575</v>
      </c>
      <c r="J1" s="15" t="s">
        <v>576</v>
      </c>
      <c r="K1" s="16" t="s">
        <v>577</v>
      </c>
      <c r="L1" s="2"/>
      <c r="M1" s="2"/>
      <c r="N1" s="2"/>
      <c r="O1" s="2"/>
    </row>
    <row r="2" spans="1:15" ht="47.25">
      <c r="A2" s="99" t="s">
        <v>344</v>
      </c>
      <c r="B2" s="142" t="s">
        <v>3</v>
      </c>
      <c r="C2" s="60" t="s">
        <v>6</v>
      </c>
      <c r="D2" s="47">
        <v>1.1000000000000001</v>
      </c>
      <c r="E2" s="47" t="s">
        <v>352</v>
      </c>
      <c r="F2" s="47" t="s">
        <v>82</v>
      </c>
      <c r="G2" s="47" t="s">
        <v>23</v>
      </c>
      <c r="H2" s="47">
        <v>1</v>
      </c>
      <c r="I2" s="84">
        <v>0</v>
      </c>
      <c r="J2" s="13">
        <f>$I2*1.17</f>
        <v>0</v>
      </c>
      <c r="K2" s="34">
        <f>$J2*$H2</f>
        <v>0</v>
      </c>
      <c r="L2" s="2"/>
      <c r="M2" s="2"/>
      <c r="N2" s="2"/>
      <c r="O2" s="2"/>
    </row>
    <row r="3" spans="1:15" ht="47.25">
      <c r="A3" s="100"/>
      <c r="B3" s="143"/>
      <c r="C3" s="141" t="s">
        <v>5</v>
      </c>
      <c r="D3" s="101">
        <v>1.2</v>
      </c>
      <c r="E3" s="50" t="s">
        <v>614</v>
      </c>
      <c r="F3" s="78" t="s">
        <v>82</v>
      </c>
      <c r="G3" s="50" t="s">
        <v>23</v>
      </c>
      <c r="H3" s="50">
        <v>1</v>
      </c>
      <c r="I3" s="85">
        <v>0</v>
      </c>
      <c r="J3" s="13">
        <f t="shared" ref="J3:J66" si="0">$I3*1.17</f>
        <v>0</v>
      </c>
      <c r="K3" s="34">
        <f t="shared" ref="K3:K66" si="1">$J3*$H3</f>
        <v>0</v>
      </c>
      <c r="L3" s="2"/>
      <c r="M3" s="2"/>
      <c r="N3" s="2"/>
      <c r="O3" s="2"/>
    </row>
    <row r="4" spans="1:15" ht="15.75">
      <c r="A4" s="100"/>
      <c r="B4" s="143"/>
      <c r="C4" s="141"/>
      <c r="D4" s="102"/>
      <c r="E4" s="59" t="s">
        <v>584</v>
      </c>
      <c r="F4" s="59" t="s">
        <v>82</v>
      </c>
      <c r="G4" s="59" t="s">
        <v>23</v>
      </c>
      <c r="H4" s="59">
        <v>1</v>
      </c>
      <c r="I4" s="85">
        <v>0</v>
      </c>
      <c r="J4" s="13">
        <f t="shared" si="0"/>
        <v>0</v>
      </c>
      <c r="K4" s="34">
        <f t="shared" si="1"/>
        <v>0</v>
      </c>
      <c r="L4" s="2"/>
      <c r="M4" s="2"/>
      <c r="N4" s="2"/>
      <c r="O4" s="2"/>
    </row>
    <row r="5" spans="1:15" ht="47.25">
      <c r="A5" s="100"/>
      <c r="B5" s="143"/>
      <c r="C5" s="141"/>
      <c r="D5" s="102"/>
      <c r="E5" s="50" t="s">
        <v>7</v>
      </c>
      <c r="F5" s="50" t="s">
        <v>82</v>
      </c>
      <c r="G5" s="50" t="s">
        <v>23</v>
      </c>
      <c r="H5" s="50">
        <v>1</v>
      </c>
      <c r="I5" s="85">
        <v>0</v>
      </c>
      <c r="J5" s="13">
        <f t="shared" si="0"/>
        <v>0</v>
      </c>
      <c r="K5" s="34">
        <f t="shared" si="1"/>
        <v>0</v>
      </c>
      <c r="L5" s="2"/>
      <c r="M5" s="2"/>
      <c r="N5" s="2"/>
      <c r="O5" s="2"/>
    </row>
    <row r="6" spans="1:15" ht="47.25">
      <c r="A6" s="100"/>
      <c r="B6" s="143"/>
      <c r="C6" s="141"/>
      <c r="D6" s="102"/>
      <c r="E6" s="50" t="s">
        <v>454</v>
      </c>
      <c r="F6" s="50" t="s">
        <v>82</v>
      </c>
      <c r="G6" s="50" t="s">
        <v>23</v>
      </c>
      <c r="H6" s="50">
        <v>1</v>
      </c>
      <c r="I6" s="85">
        <v>0</v>
      </c>
      <c r="J6" s="13">
        <f t="shared" si="0"/>
        <v>0</v>
      </c>
      <c r="K6" s="34">
        <f t="shared" si="1"/>
        <v>0</v>
      </c>
      <c r="L6" s="2"/>
      <c r="M6" s="2"/>
      <c r="N6" s="2"/>
      <c r="O6" s="2"/>
    </row>
    <row r="7" spans="1:15" ht="15.75">
      <c r="A7" s="100"/>
      <c r="B7" s="143"/>
      <c r="C7" s="141"/>
      <c r="D7" s="102"/>
      <c r="E7" s="50" t="s">
        <v>583</v>
      </c>
      <c r="F7" s="50" t="s">
        <v>82</v>
      </c>
      <c r="G7" s="50" t="s">
        <v>23</v>
      </c>
      <c r="H7" s="50">
        <v>2</v>
      </c>
      <c r="I7" s="85">
        <v>0</v>
      </c>
      <c r="J7" s="13">
        <f t="shared" si="0"/>
        <v>0</v>
      </c>
      <c r="K7" s="34">
        <f t="shared" si="1"/>
        <v>0</v>
      </c>
      <c r="L7" s="2"/>
      <c r="M7" s="2"/>
      <c r="N7" s="2"/>
      <c r="O7" s="2"/>
    </row>
    <row r="8" spans="1:15" ht="31.5">
      <c r="A8" s="100"/>
      <c r="B8" s="143"/>
      <c r="C8" s="141"/>
      <c r="D8" s="102"/>
      <c r="E8" s="50" t="s">
        <v>8</v>
      </c>
      <c r="F8" s="50" t="s">
        <v>82</v>
      </c>
      <c r="G8" s="50" t="s">
        <v>23</v>
      </c>
      <c r="H8" s="50">
        <v>2</v>
      </c>
      <c r="I8" s="85">
        <v>0</v>
      </c>
      <c r="J8" s="13">
        <f t="shared" si="0"/>
        <v>0</v>
      </c>
      <c r="K8" s="34">
        <f t="shared" si="1"/>
        <v>0</v>
      </c>
      <c r="L8" s="2"/>
      <c r="M8" s="2"/>
      <c r="N8" s="2"/>
      <c r="O8" s="2"/>
    </row>
    <row r="9" spans="1:15" ht="31.5">
      <c r="A9" s="100"/>
      <c r="B9" s="143"/>
      <c r="C9" s="141"/>
      <c r="D9" s="102"/>
      <c r="E9" s="50" t="s">
        <v>9</v>
      </c>
      <c r="F9" s="50" t="s">
        <v>82</v>
      </c>
      <c r="G9" s="50" t="s">
        <v>23</v>
      </c>
      <c r="H9" s="50">
        <v>2</v>
      </c>
      <c r="I9" s="85">
        <v>0</v>
      </c>
      <c r="J9" s="13">
        <f t="shared" si="0"/>
        <v>0</v>
      </c>
      <c r="K9" s="34">
        <f t="shared" si="1"/>
        <v>0</v>
      </c>
      <c r="L9" s="2"/>
      <c r="M9" s="2"/>
      <c r="N9" s="2"/>
      <c r="O9" s="2"/>
    </row>
    <row r="10" spans="1:15" ht="15.75">
      <c r="A10" s="100"/>
      <c r="B10" s="143"/>
      <c r="C10" s="141"/>
      <c r="D10" s="103"/>
      <c r="E10" s="50" t="s">
        <v>10</v>
      </c>
      <c r="F10" s="50" t="s">
        <v>82</v>
      </c>
      <c r="G10" s="50" t="s">
        <v>23</v>
      </c>
      <c r="H10" s="50">
        <v>8</v>
      </c>
      <c r="I10" s="85">
        <v>0</v>
      </c>
      <c r="J10" s="13">
        <f t="shared" si="0"/>
        <v>0</v>
      </c>
      <c r="K10" s="34">
        <f t="shared" si="1"/>
        <v>0</v>
      </c>
      <c r="L10" s="2"/>
      <c r="M10" s="2"/>
      <c r="N10" s="2"/>
      <c r="O10" s="2"/>
    </row>
    <row r="11" spans="1:15" ht="47.25">
      <c r="A11" s="100"/>
      <c r="B11" s="143"/>
      <c r="C11" s="141" t="s">
        <v>15</v>
      </c>
      <c r="D11" s="101">
        <v>1.19</v>
      </c>
      <c r="E11" s="50" t="s">
        <v>11</v>
      </c>
      <c r="F11" s="50" t="s">
        <v>82</v>
      </c>
      <c r="G11" s="50" t="s">
        <v>23</v>
      </c>
      <c r="H11" s="50">
        <v>1</v>
      </c>
      <c r="I11" s="85">
        <v>0</v>
      </c>
      <c r="J11" s="13">
        <f t="shared" si="0"/>
        <v>0</v>
      </c>
      <c r="K11" s="34">
        <f t="shared" si="1"/>
        <v>0</v>
      </c>
      <c r="L11" s="2"/>
      <c r="M11" s="2"/>
      <c r="N11" s="2"/>
      <c r="O11" s="2"/>
    </row>
    <row r="12" spans="1:15" ht="47.25">
      <c r="A12" s="100"/>
      <c r="B12" s="143"/>
      <c r="C12" s="141"/>
      <c r="D12" s="102"/>
      <c r="E12" s="50" t="s">
        <v>12</v>
      </c>
      <c r="F12" s="50" t="s">
        <v>82</v>
      </c>
      <c r="G12" s="50" t="s">
        <v>23</v>
      </c>
      <c r="H12" s="50">
        <v>1</v>
      </c>
      <c r="I12" s="85">
        <v>0</v>
      </c>
      <c r="J12" s="13">
        <f t="shared" si="0"/>
        <v>0</v>
      </c>
      <c r="K12" s="34">
        <f t="shared" si="1"/>
        <v>0</v>
      </c>
      <c r="L12" s="2"/>
      <c r="M12" s="2"/>
      <c r="N12" s="2"/>
      <c r="O12" s="2"/>
    </row>
    <row r="13" spans="1:15" ht="47.25">
      <c r="A13" s="100"/>
      <c r="B13" s="143"/>
      <c r="C13" s="141"/>
      <c r="D13" s="102"/>
      <c r="E13" s="50" t="s">
        <v>13</v>
      </c>
      <c r="F13" s="50" t="s">
        <v>82</v>
      </c>
      <c r="G13" s="50" t="s">
        <v>23</v>
      </c>
      <c r="H13" s="50">
        <v>1</v>
      </c>
      <c r="I13" s="85">
        <v>0</v>
      </c>
      <c r="J13" s="13">
        <f t="shared" si="0"/>
        <v>0</v>
      </c>
      <c r="K13" s="34">
        <f t="shared" si="1"/>
        <v>0</v>
      </c>
      <c r="L13" s="2"/>
      <c r="M13" s="2"/>
      <c r="N13" s="2"/>
      <c r="O13" s="2"/>
    </row>
    <row r="14" spans="1:15" ht="47.25">
      <c r="A14" s="100"/>
      <c r="B14" s="143"/>
      <c r="C14" s="141"/>
      <c r="D14" s="103"/>
      <c r="E14" s="50" t="s">
        <v>14</v>
      </c>
      <c r="F14" s="50" t="s">
        <v>82</v>
      </c>
      <c r="G14" s="50" t="s">
        <v>23</v>
      </c>
      <c r="H14" s="50">
        <v>1</v>
      </c>
      <c r="I14" s="85">
        <v>0</v>
      </c>
      <c r="J14" s="13">
        <f t="shared" si="0"/>
        <v>0</v>
      </c>
      <c r="K14" s="34">
        <f t="shared" si="1"/>
        <v>0</v>
      </c>
      <c r="L14" s="2"/>
      <c r="M14" s="2"/>
      <c r="N14" s="2"/>
      <c r="O14" s="2"/>
    </row>
    <row r="15" spans="1:15" ht="48" thickBot="1">
      <c r="A15" s="100"/>
      <c r="B15" s="144"/>
      <c r="C15" s="66" t="s">
        <v>16</v>
      </c>
      <c r="D15" s="50">
        <v>1.2</v>
      </c>
      <c r="E15" s="50" t="s">
        <v>17</v>
      </c>
      <c r="F15" s="50" t="s">
        <v>82</v>
      </c>
      <c r="G15" s="50" t="s">
        <v>24</v>
      </c>
      <c r="H15" s="50">
        <v>200</v>
      </c>
      <c r="I15" s="85">
        <v>0</v>
      </c>
      <c r="J15" s="13">
        <f t="shared" si="0"/>
        <v>0</v>
      </c>
      <c r="K15" s="34">
        <f t="shared" si="1"/>
        <v>0</v>
      </c>
      <c r="L15" s="2"/>
      <c r="M15" s="2"/>
      <c r="N15" s="2"/>
      <c r="O15" s="2"/>
    </row>
    <row r="16" spans="1:15" ht="63">
      <c r="A16" s="100"/>
      <c r="B16" s="148" t="s">
        <v>18</v>
      </c>
      <c r="C16" s="66" t="s">
        <v>19</v>
      </c>
      <c r="D16" s="50">
        <v>1</v>
      </c>
      <c r="E16" s="50" t="s">
        <v>20</v>
      </c>
      <c r="F16" s="50" t="s">
        <v>82</v>
      </c>
      <c r="G16" s="50" t="s">
        <v>36</v>
      </c>
      <c r="H16" s="50">
        <v>12</v>
      </c>
      <c r="I16" s="85">
        <v>0</v>
      </c>
      <c r="J16" s="13">
        <f t="shared" si="0"/>
        <v>0</v>
      </c>
      <c r="K16" s="34">
        <f t="shared" si="1"/>
        <v>0</v>
      </c>
      <c r="L16" s="2"/>
      <c r="M16" s="2"/>
      <c r="N16" s="2"/>
      <c r="O16" s="2"/>
    </row>
    <row r="17" spans="1:15" ht="47.25">
      <c r="A17" s="100"/>
      <c r="B17" s="149"/>
      <c r="C17" s="66" t="s">
        <v>21</v>
      </c>
      <c r="D17" s="50">
        <v>2</v>
      </c>
      <c r="E17" s="50" t="s">
        <v>22</v>
      </c>
      <c r="F17" s="50" t="s">
        <v>82</v>
      </c>
      <c r="G17" s="3" t="s">
        <v>25</v>
      </c>
      <c r="H17" s="50">
        <f>9.6*4.8</f>
        <v>46.08</v>
      </c>
      <c r="I17" s="85">
        <v>0</v>
      </c>
      <c r="J17" s="13">
        <f t="shared" si="0"/>
        <v>0</v>
      </c>
      <c r="K17" s="34">
        <f t="shared" si="1"/>
        <v>0</v>
      </c>
      <c r="L17" s="2"/>
      <c r="M17" s="2"/>
      <c r="N17" s="2"/>
      <c r="O17" s="2"/>
    </row>
    <row r="18" spans="1:15" ht="31.5">
      <c r="A18" s="100"/>
      <c r="B18" s="149"/>
      <c r="C18" s="66" t="s">
        <v>27</v>
      </c>
      <c r="D18" s="50">
        <v>3</v>
      </c>
      <c r="E18" s="50" t="s">
        <v>26</v>
      </c>
      <c r="F18" s="50" t="s">
        <v>82</v>
      </c>
      <c r="G18" s="50" t="s">
        <v>25</v>
      </c>
      <c r="H18" s="50">
        <f>9.6*2.4</f>
        <v>23.04</v>
      </c>
      <c r="I18" s="85">
        <v>0</v>
      </c>
      <c r="J18" s="13">
        <f t="shared" si="0"/>
        <v>0</v>
      </c>
      <c r="K18" s="34">
        <f t="shared" si="1"/>
        <v>0</v>
      </c>
      <c r="L18" s="2"/>
      <c r="M18" s="2"/>
      <c r="N18" s="2"/>
      <c r="O18" s="2"/>
    </row>
    <row r="19" spans="1:15" ht="31.5">
      <c r="A19" s="100"/>
      <c r="B19" s="149"/>
      <c r="C19" s="66" t="s">
        <v>29</v>
      </c>
      <c r="D19" s="50">
        <v>4</v>
      </c>
      <c r="E19" s="50" t="s">
        <v>28</v>
      </c>
      <c r="F19" s="50" t="s">
        <v>82</v>
      </c>
      <c r="G19" s="50" t="s">
        <v>25</v>
      </c>
      <c r="H19" s="50">
        <f>9.6*3.6</f>
        <v>34.56</v>
      </c>
      <c r="I19" s="85">
        <v>0</v>
      </c>
      <c r="J19" s="13">
        <f t="shared" si="0"/>
        <v>0</v>
      </c>
      <c r="K19" s="34">
        <f t="shared" si="1"/>
        <v>0</v>
      </c>
      <c r="L19" s="2"/>
      <c r="M19" s="2"/>
      <c r="N19" s="2"/>
      <c r="O19" s="2"/>
    </row>
    <row r="20" spans="1:15" ht="31.5">
      <c r="A20" s="100"/>
      <c r="B20" s="149"/>
      <c r="C20" s="67" t="s">
        <v>31</v>
      </c>
      <c r="D20" s="7">
        <v>5</v>
      </c>
      <c r="E20" s="7" t="s">
        <v>30</v>
      </c>
      <c r="F20" s="7" t="s">
        <v>82</v>
      </c>
      <c r="G20" s="7" t="s">
        <v>351</v>
      </c>
      <c r="H20" s="7">
        <v>12</v>
      </c>
      <c r="I20" s="85">
        <v>0</v>
      </c>
      <c r="J20" s="13">
        <f t="shared" si="0"/>
        <v>0</v>
      </c>
      <c r="K20" s="34">
        <f t="shared" si="1"/>
        <v>0</v>
      </c>
      <c r="L20" s="2"/>
      <c r="M20" s="2"/>
      <c r="N20" s="2"/>
      <c r="O20" s="2"/>
    </row>
    <row r="21" spans="1:15" ht="47.25">
      <c r="A21" s="100"/>
      <c r="B21" s="149"/>
      <c r="C21" s="67" t="s">
        <v>32</v>
      </c>
      <c r="D21" s="7">
        <v>6</v>
      </c>
      <c r="E21" s="8" t="s">
        <v>33</v>
      </c>
      <c r="F21" s="7" t="s">
        <v>82</v>
      </c>
      <c r="G21" s="7" t="s">
        <v>351</v>
      </c>
      <c r="H21" s="7">
        <v>1</v>
      </c>
      <c r="I21" s="85">
        <v>0</v>
      </c>
      <c r="J21" s="13">
        <f t="shared" si="0"/>
        <v>0</v>
      </c>
      <c r="K21" s="34">
        <f t="shared" si="1"/>
        <v>0</v>
      </c>
      <c r="L21" s="2"/>
      <c r="M21" s="2"/>
      <c r="N21" s="2"/>
      <c r="O21" s="2"/>
    </row>
    <row r="22" spans="1:15" ht="31.5">
      <c r="A22" s="100"/>
      <c r="B22" s="149"/>
      <c r="C22" s="67" t="s">
        <v>34</v>
      </c>
      <c r="D22" s="7">
        <v>7</v>
      </c>
      <c r="E22" s="8" t="s">
        <v>353</v>
      </c>
      <c r="F22" s="7" t="s">
        <v>82</v>
      </c>
      <c r="G22" s="7" t="s">
        <v>351</v>
      </c>
      <c r="H22" s="7">
        <v>12</v>
      </c>
      <c r="I22" s="86">
        <v>0</v>
      </c>
      <c r="J22" s="13">
        <f t="shared" si="0"/>
        <v>0</v>
      </c>
      <c r="K22" s="34">
        <f t="shared" si="1"/>
        <v>0</v>
      </c>
      <c r="L22" s="2"/>
      <c r="M22" s="2"/>
      <c r="N22" s="2"/>
      <c r="O22" s="2"/>
    </row>
    <row r="23" spans="1:15" ht="15.75">
      <c r="A23" s="100"/>
      <c r="B23" s="149"/>
      <c r="C23" s="66" t="s">
        <v>35</v>
      </c>
      <c r="D23" s="50">
        <v>8</v>
      </c>
      <c r="E23" s="50" t="s">
        <v>578</v>
      </c>
      <c r="F23" s="50" t="s">
        <v>82</v>
      </c>
      <c r="G23" s="50" t="s">
        <v>36</v>
      </c>
      <c r="H23" s="50">
        <v>1</v>
      </c>
      <c r="I23" s="85">
        <v>0</v>
      </c>
      <c r="J23" s="13">
        <f t="shared" si="0"/>
        <v>0</v>
      </c>
      <c r="K23" s="34">
        <f t="shared" si="1"/>
        <v>0</v>
      </c>
      <c r="L23" s="2"/>
      <c r="M23" s="2"/>
      <c r="N23" s="2"/>
      <c r="O23" s="2"/>
    </row>
    <row r="24" spans="1:15" ht="31.5">
      <c r="A24" s="100"/>
      <c r="B24" s="149"/>
      <c r="C24" s="66" t="s">
        <v>37</v>
      </c>
      <c r="D24" s="50">
        <v>9</v>
      </c>
      <c r="E24" s="50" t="s">
        <v>38</v>
      </c>
      <c r="F24" s="50" t="s">
        <v>82</v>
      </c>
      <c r="G24" s="50" t="s">
        <v>36</v>
      </c>
      <c r="H24" s="50">
        <v>1</v>
      </c>
      <c r="I24" s="85">
        <v>0</v>
      </c>
      <c r="J24" s="13">
        <f t="shared" si="0"/>
        <v>0</v>
      </c>
      <c r="K24" s="34">
        <f t="shared" si="1"/>
        <v>0</v>
      </c>
      <c r="L24" s="2"/>
      <c r="M24" s="2"/>
      <c r="N24" s="2"/>
      <c r="O24" s="2"/>
    </row>
    <row r="25" spans="1:15" ht="31.5">
      <c r="A25" s="100"/>
      <c r="B25" s="149"/>
      <c r="C25" s="66" t="s">
        <v>40</v>
      </c>
      <c r="D25" s="50">
        <v>10</v>
      </c>
      <c r="E25" s="50" t="s">
        <v>39</v>
      </c>
      <c r="F25" s="50" t="s">
        <v>82</v>
      </c>
      <c r="G25" s="50" t="s">
        <v>36</v>
      </c>
      <c r="H25" s="50">
        <v>1</v>
      </c>
      <c r="I25" s="85">
        <v>0</v>
      </c>
      <c r="J25" s="13">
        <f t="shared" si="0"/>
        <v>0</v>
      </c>
      <c r="K25" s="34">
        <f t="shared" si="1"/>
        <v>0</v>
      </c>
      <c r="L25" s="2"/>
      <c r="M25" s="2"/>
      <c r="N25" s="2"/>
      <c r="O25" s="2"/>
    </row>
    <row r="26" spans="1:15" ht="94.5">
      <c r="A26" s="100"/>
      <c r="B26" s="149"/>
      <c r="C26" s="66" t="s">
        <v>41</v>
      </c>
      <c r="D26" s="50">
        <v>11</v>
      </c>
      <c r="E26" s="50" t="s">
        <v>42</v>
      </c>
      <c r="F26" s="50" t="s">
        <v>82</v>
      </c>
      <c r="G26" s="50" t="s">
        <v>36</v>
      </c>
      <c r="H26" s="50">
        <v>1</v>
      </c>
      <c r="I26" s="85">
        <v>0</v>
      </c>
      <c r="J26" s="13">
        <f t="shared" si="0"/>
        <v>0</v>
      </c>
      <c r="K26" s="34">
        <f t="shared" si="1"/>
        <v>0</v>
      </c>
      <c r="L26" s="2"/>
      <c r="M26" s="2"/>
      <c r="N26" s="2"/>
      <c r="O26" s="2"/>
    </row>
    <row r="27" spans="1:15" ht="31.5">
      <c r="A27" s="100"/>
      <c r="B27" s="149"/>
      <c r="C27" s="66" t="s">
        <v>43</v>
      </c>
      <c r="D27" s="50">
        <v>12</v>
      </c>
      <c r="E27" s="50" t="s">
        <v>579</v>
      </c>
      <c r="F27" s="50" t="s">
        <v>82</v>
      </c>
      <c r="G27" s="50" t="s">
        <v>36</v>
      </c>
      <c r="H27" s="50">
        <v>1</v>
      </c>
      <c r="I27" s="85">
        <v>0</v>
      </c>
      <c r="J27" s="13">
        <f t="shared" si="0"/>
        <v>0</v>
      </c>
      <c r="K27" s="34">
        <f t="shared" si="1"/>
        <v>0</v>
      </c>
      <c r="L27" s="2"/>
      <c r="M27" s="2"/>
      <c r="N27" s="2"/>
      <c r="O27" s="2"/>
    </row>
    <row r="28" spans="1:15" ht="157.5">
      <c r="A28" s="100"/>
      <c r="B28" s="149"/>
      <c r="C28" s="66" t="s">
        <v>45</v>
      </c>
      <c r="D28" s="50">
        <v>13</v>
      </c>
      <c r="E28" s="50" t="s">
        <v>44</v>
      </c>
      <c r="F28" s="50" t="s">
        <v>82</v>
      </c>
      <c r="G28" s="50" t="s">
        <v>36</v>
      </c>
      <c r="H28" s="50">
        <v>1</v>
      </c>
      <c r="I28" s="85">
        <v>0</v>
      </c>
      <c r="J28" s="13">
        <f t="shared" si="0"/>
        <v>0</v>
      </c>
      <c r="K28" s="34">
        <f t="shared" si="1"/>
        <v>0</v>
      </c>
      <c r="L28" s="2"/>
      <c r="M28" s="2"/>
      <c r="N28" s="2"/>
      <c r="O28" s="2"/>
    </row>
    <row r="29" spans="1:15" ht="78.75">
      <c r="A29" s="100"/>
      <c r="B29" s="149"/>
      <c r="C29" s="66" t="s">
        <v>47</v>
      </c>
      <c r="D29" s="50">
        <v>14</v>
      </c>
      <c r="E29" s="50" t="s">
        <v>46</v>
      </c>
      <c r="F29" s="50" t="s">
        <v>82</v>
      </c>
      <c r="G29" s="50" t="s">
        <v>36</v>
      </c>
      <c r="H29" s="50">
        <v>4</v>
      </c>
      <c r="I29" s="85">
        <v>0</v>
      </c>
      <c r="J29" s="13">
        <f t="shared" si="0"/>
        <v>0</v>
      </c>
      <c r="K29" s="34">
        <f t="shared" si="1"/>
        <v>0</v>
      </c>
      <c r="L29" s="2"/>
      <c r="M29" s="2"/>
      <c r="N29" s="2"/>
      <c r="O29" s="2"/>
    </row>
    <row r="30" spans="1:15" ht="31.5">
      <c r="A30" s="100"/>
      <c r="B30" s="149"/>
      <c r="C30" s="67" t="s">
        <v>49</v>
      </c>
      <c r="D30" s="7">
        <v>15</v>
      </c>
      <c r="E30" s="7" t="s">
        <v>48</v>
      </c>
      <c r="F30" s="7" t="s">
        <v>82</v>
      </c>
      <c r="G30" s="7" t="s">
        <v>36</v>
      </c>
      <c r="H30" s="7">
        <v>1</v>
      </c>
      <c r="I30" s="85">
        <v>0</v>
      </c>
      <c r="J30" s="13">
        <f t="shared" si="0"/>
        <v>0</v>
      </c>
      <c r="K30" s="34">
        <f t="shared" si="1"/>
        <v>0</v>
      </c>
      <c r="L30" s="2"/>
      <c r="M30" s="2"/>
      <c r="N30" s="2"/>
      <c r="O30" s="2"/>
    </row>
    <row r="31" spans="1:15" ht="63">
      <c r="A31" s="100"/>
      <c r="B31" s="149"/>
      <c r="C31" s="66" t="s">
        <v>51</v>
      </c>
      <c r="D31" s="50">
        <v>16</v>
      </c>
      <c r="E31" s="50" t="s">
        <v>50</v>
      </c>
      <c r="F31" s="50" t="s">
        <v>82</v>
      </c>
      <c r="G31" s="50" t="s">
        <v>36</v>
      </c>
      <c r="H31" s="50">
        <v>1</v>
      </c>
      <c r="I31" s="85">
        <v>0</v>
      </c>
      <c r="J31" s="13">
        <f t="shared" si="0"/>
        <v>0</v>
      </c>
      <c r="K31" s="34">
        <f t="shared" si="1"/>
        <v>0</v>
      </c>
      <c r="L31" s="2"/>
      <c r="M31" s="2"/>
      <c r="N31" s="2"/>
      <c r="O31" s="2"/>
    </row>
    <row r="32" spans="1:15" ht="31.5">
      <c r="A32" s="100"/>
      <c r="B32" s="149"/>
      <c r="C32" s="66" t="s">
        <v>53</v>
      </c>
      <c r="D32" s="50">
        <v>17</v>
      </c>
      <c r="E32" s="50" t="s">
        <v>52</v>
      </c>
      <c r="F32" s="50" t="s">
        <v>82</v>
      </c>
      <c r="G32" s="50" t="s">
        <v>36</v>
      </c>
      <c r="H32" s="50">
        <v>12</v>
      </c>
      <c r="I32" s="85">
        <v>0</v>
      </c>
      <c r="J32" s="13">
        <f t="shared" si="0"/>
        <v>0</v>
      </c>
      <c r="K32" s="34">
        <f t="shared" si="1"/>
        <v>0</v>
      </c>
      <c r="L32" s="2"/>
      <c r="M32" s="2"/>
      <c r="N32" s="2"/>
      <c r="O32" s="2"/>
    </row>
    <row r="33" spans="1:15" ht="78.75">
      <c r="A33" s="100"/>
      <c r="B33" s="149"/>
      <c r="C33" s="66" t="s">
        <v>54</v>
      </c>
      <c r="D33" s="50">
        <v>18</v>
      </c>
      <c r="E33" s="50" t="s">
        <v>55</v>
      </c>
      <c r="F33" s="50" t="s">
        <v>82</v>
      </c>
      <c r="G33" s="50" t="s">
        <v>36</v>
      </c>
      <c r="H33" s="50">
        <v>1</v>
      </c>
      <c r="I33" s="85">
        <v>0</v>
      </c>
      <c r="J33" s="13">
        <f t="shared" si="0"/>
        <v>0</v>
      </c>
      <c r="K33" s="34">
        <f t="shared" si="1"/>
        <v>0</v>
      </c>
      <c r="L33" s="2"/>
      <c r="M33" s="2"/>
      <c r="N33" s="2"/>
      <c r="O33" s="2"/>
    </row>
    <row r="34" spans="1:15" ht="63">
      <c r="A34" s="100"/>
      <c r="B34" s="149"/>
      <c r="C34" s="66" t="s">
        <v>56</v>
      </c>
      <c r="D34" s="50">
        <v>19</v>
      </c>
      <c r="E34" s="50" t="s">
        <v>57</v>
      </c>
      <c r="F34" s="50" t="s">
        <v>82</v>
      </c>
      <c r="G34" s="50" t="s">
        <v>36</v>
      </c>
      <c r="H34" s="50">
        <v>1</v>
      </c>
      <c r="I34" s="85">
        <v>0</v>
      </c>
      <c r="J34" s="13">
        <f t="shared" si="0"/>
        <v>0</v>
      </c>
      <c r="K34" s="34">
        <f t="shared" si="1"/>
        <v>0</v>
      </c>
      <c r="L34" s="2"/>
      <c r="M34" s="2"/>
      <c r="N34" s="2"/>
      <c r="O34" s="2"/>
    </row>
    <row r="35" spans="1:15" ht="47.25">
      <c r="A35" s="100"/>
      <c r="B35" s="149"/>
      <c r="C35" s="66" t="s">
        <v>58</v>
      </c>
      <c r="D35" s="50">
        <v>20</v>
      </c>
      <c r="E35" s="50" t="s">
        <v>59</v>
      </c>
      <c r="F35" s="50" t="s">
        <v>82</v>
      </c>
      <c r="G35" s="50" t="s">
        <v>36</v>
      </c>
      <c r="H35" s="50">
        <v>2</v>
      </c>
      <c r="I35" s="85">
        <v>0</v>
      </c>
      <c r="J35" s="13">
        <f t="shared" si="0"/>
        <v>0</v>
      </c>
      <c r="K35" s="34">
        <f t="shared" si="1"/>
        <v>0</v>
      </c>
      <c r="L35" s="2"/>
      <c r="M35" s="2"/>
      <c r="N35" s="2"/>
      <c r="O35" s="2"/>
    </row>
    <row r="36" spans="1:15" ht="110.25">
      <c r="A36" s="100"/>
      <c r="B36" s="149"/>
      <c r="C36" s="66" t="s">
        <v>61</v>
      </c>
      <c r="D36" s="50">
        <v>21</v>
      </c>
      <c r="E36" s="50" t="s">
        <v>60</v>
      </c>
      <c r="F36" s="50" t="s">
        <v>82</v>
      </c>
      <c r="G36" s="50" t="s">
        <v>36</v>
      </c>
      <c r="H36" s="50">
        <v>1</v>
      </c>
      <c r="I36" s="85">
        <v>0</v>
      </c>
      <c r="J36" s="13">
        <f t="shared" si="0"/>
        <v>0</v>
      </c>
      <c r="K36" s="34">
        <f t="shared" si="1"/>
        <v>0</v>
      </c>
      <c r="L36" s="2"/>
      <c r="M36" s="2"/>
      <c r="N36" s="2"/>
      <c r="O36" s="2"/>
    </row>
    <row r="37" spans="1:15" ht="95.25" thickBot="1">
      <c r="A37" s="100"/>
      <c r="B37" s="150"/>
      <c r="C37" s="66" t="s">
        <v>62</v>
      </c>
      <c r="D37" s="50">
        <v>22</v>
      </c>
      <c r="E37" s="50" t="s">
        <v>63</v>
      </c>
      <c r="F37" s="50" t="s">
        <v>82</v>
      </c>
      <c r="G37" s="50" t="s">
        <v>36</v>
      </c>
      <c r="H37" s="50">
        <v>1</v>
      </c>
      <c r="I37" s="85">
        <v>0</v>
      </c>
      <c r="J37" s="13">
        <f t="shared" si="0"/>
        <v>0</v>
      </c>
      <c r="K37" s="34">
        <f t="shared" si="1"/>
        <v>0</v>
      </c>
      <c r="L37" s="2"/>
      <c r="M37" s="2"/>
      <c r="O37" s="2"/>
    </row>
    <row r="38" spans="1:15" ht="31.5">
      <c r="A38" s="100"/>
      <c r="B38" s="122" t="s">
        <v>64</v>
      </c>
      <c r="C38" s="68" t="s">
        <v>78</v>
      </c>
      <c r="D38" s="17" t="s">
        <v>79</v>
      </c>
      <c r="E38" s="8" t="s">
        <v>354</v>
      </c>
      <c r="F38" s="7" t="s">
        <v>82</v>
      </c>
      <c r="G38" s="7" t="s">
        <v>36</v>
      </c>
      <c r="H38" s="7">
        <v>2</v>
      </c>
      <c r="I38" s="85">
        <v>0</v>
      </c>
      <c r="J38" s="13">
        <f t="shared" si="0"/>
        <v>0</v>
      </c>
      <c r="K38" s="34">
        <f t="shared" si="1"/>
        <v>0</v>
      </c>
      <c r="L38" s="2"/>
      <c r="M38" s="2"/>
      <c r="O38" s="2"/>
    </row>
    <row r="39" spans="1:15" ht="47.25">
      <c r="A39" s="100"/>
      <c r="B39" s="123"/>
      <c r="C39" s="145" t="s">
        <v>355</v>
      </c>
      <c r="D39" s="158" t="s">
        <v>77</v>
      </c>
      <c r="E39" s="51" t="s">
        <v>66</v>
      </c>
      <c r="F39" s="51" t="s">
        <v>69</v>
      </c>
      <c r="G39" s="50" t="s">
        <v>36</v>
      </c>
      <c r="H39" s="91">
        <v>3</v>
      </c>
      <c r="I39" s="85">
        <v>0</v>
      </c>
      <c r="J39" s="13">
        <f t="shared" si="0"/>
        <v>0</v>
      </c>
      <c r="K39" s="34">
        <f t="shared" si="1"/>
        <v>0</v>
      </c>
    </row>
    <row r="40" spans="1:15" ht="14.25" customHeight="1">
      <c r="A40" s="100"/>
      <c r="B40" s="123"/>
      <c r="C40" s="146"/>
      <c r="D40" s="159"/>
      <c r="E40" s="51" t="s">
        <v>67</v>
      </c>
      <c r="F40" s="51" t="s">
        <v>70</v>
      </c>
      <c r="G40" s="50" t="s">
        <v>36</v>
      </c>
      <c r="H40" s="91">
        <v>1</v>
      </c>
      <c r="I40" s="85">
        <v>0</v>
      </c>
      <c r="J40" s="13">
        <f t="shared" si="0"/>
        <v>0</v>
      </c>
      <c r="K40" s="34">
        <f t="shared" si="1"/>
        <v>0</v>
      </c>
    </row>
    <row r="41" spans="1:15" ht="14.25" customHeight="1">
      <c r="A41" s="100"/>
      <c r="B41" s="123"/>
      <c r="C41" s="147"/>
      <c r="D41" s="159"/>
      <c r="E41" s="51" t="s">
        <v>68</v>
      </c>
      <c r="F41" s="51" t="s">
        <v>82</v>
      </c>
      <c r="G41" s="50" t="s">
        <v>36</v>
      </c>
      <c r="H41" s="91">
        <v>3</v>
      </c>
      <c r="I41" s="85">
        <v>0</v>
      </c>
      <c r="J41" s="13">
        <f t="shared" si="0"/>
        <v>0</v>
      </c>
      <c r="K41" s="34">
        <f t="shared" si="1"/>
        <v>0</v>
      </c>
    </row>
    <row r="42" spans="1:15" ht="60" customHeight="1">
      <c r="A42" s="100"/>
      <c r="B42" s="123"/>
      <c r="C42" s="145" t="s">
        <v>356</v>
      </c>
      <c r="D42" s="159"/>
      <c r="E42" s="3" t="s">
        <v>73</v>
      </c>
      <c r="F42" s="48" t="s">
        <v>74</v>
      </c>
      <c r="G42" s="49" t="s">
        <v>36</v>
      </c>
      <c r="H42" s="92">
        <v>3</v>
      </c>
      <c r="I42" s="85">
        <v>0</v>
      </c>
      <c r="J42" s="13">
        <f t="shared" si="0"/>
        <v>0</v>
      </c>
      <c r="K42" s="34">
        <f t="shared" si="1"/>
        <v>0</v>
      </c>
    </row>
    <row r="43" spans="1:15" ht="14.25" customHeight="1">
      <c r="A43" s="100"/>
      <c r="B43" s="123"/>
      <c r="C43" s="146"/>
      <c r="D43" s="159"/>
      <c r="E43" s="52" t="s">
        <v>71</v>
      </c>
      <c r="F43" s="52" t="s">
        <v>70</v>
      </c>
      <c r="G43" s="52" t="s">
        <v>36</v>
      </c>
      <c r="H43" s="91">
        <v>1</v>
      </c>
      <c r="I43" s="85">
        <v>0</v>
      </c>
      <c r="J43" s="13">
        <f t="shared" si="0"/>
        <v>0</v>
      </c>
      <c r="K43" s="34">
        <f t="shared" si="1"/>
        <v>0</v>
      </c>
    </row>
    <row r="44" spans="1:15" ht="14.25" customHeight="1">
      <c r="A44" s="100"/>
      <c r="B44" s="123"/>
      <c r="C44" s="147"/>
      <c r="D44" s="159"/>
      <c r="E44" s="51" t="s">
        <v>68</v>
      </c>
      <c r="F44" s="52" t="s">
        <v>82</v>
      </c>
      <c r="G44" s="52" t="s">
        <v>36</v>
      </c>
      <c r="H44" s="91">
        <v>3</v>
      </c>
      <c r="I44" s="85">
        <v>0</v>
      </c>
      <c r="J44" s="13">
        <f t="shared" si="0"/>
        <v>0</v>
      </c>
      <c r="K44" s="34">
        <f t="shared" si="1"/>
        <v>0</v>
      </c>
    </row>
    <row r="45" spans="1:15" ht="63" customHeight="1">
      <c r="A45" s="100"/>
      <c r="B45" s="123"/>
      <c r="C45" s="145" t="s">
        <v>357</v>
      </c>
      <c r="D45" s="159"/>
      <c r="E45" s="52" t="s">
        <v>72</v>
      </c>
      <c r="F45" s="51" t="s">
        <v>74</v>
      </c>
      <c r="G45" s="52" t="s">
        <v>36</v>
      </c>
      <c r="H45" s="91">
        <v>3</v>
      </c>
      <c r="I45" s="85">
        <v>0</v>
      </c>
      <c r="J45" s="13">
        <f t="shared" si="0"/>
        <v>0</v>
      </c>
      <c r="K45" s="34">
        <f t="shared" si="1"/>
        <v>0</v>
      </c>
    </row>
    <row r="46" spans="1:15" ht="14.25" customHeight="1">
      <c r="A46" s="100"/>
      <c r="B46" s="123"/>
      <c r="C46" s="146"/>
      <c r="D46" s="159"/>
      <c r="E46" s="52" t="s">
        <v>67</v>
      </c>
      <c r="F46" s="52" t="s">
        <v>70</v>
      </c>
      <c r="G46" s="52" t="s">
        <v>36</v>
      </c>
      <c r="H46" s="91">
        <v>1</v>
      </c>
      <c r="I46" s="85">
        <v>0</v>
      </c>
      <c r="J46" s="13">
        <f t="shared" si="0"/>
        <v>0</v>
      </c>
      <c r="K46" s="34">
        <f t="shared" si="1"/>
        <v>0</v>
      </c>
    </row>
    <row r="47" spans="1:15" ht="14.25" customHeight="1">
      <c r="A47" s="100"/>
      <c r="B47" s="123"/>
      <c r="C47" s="147"/>
      <c r="D47" s="159"/>
      <c r="E47" s="52" t="s">
        <v>68</v>
      </c>
      <c r="F47" s="52" t="s">
        <v>82</v>
      </c>
      <c r="G47" s="52" t="s">
        <v>36</v>
      </c>
      <c r="H47" s="91">
        <v>3</v>
      </c>
      <c r="I47" s="85">
        <v>0</v>
      </c>
      <c r="J47" s="13">
        <f t="shared" si="0"/>
        <v>0</v>
      </c>
      <c r="K47" s="34">
        <f t="shared" si="1"/>
        <v>0</v>
      </c>
    </row>
    <row r="48" spans="1:15" ht="47.25">
      <c r="A48" s="100"/>
      <c r="B48" s="123"/>
      <c r="C48" s="145" t="s">
        <v>358</v>
      </c>
      <c r="D48" s="159"/>
      <c r="E48" s="52" t="s">
        <v>80</v>
      </c>
      <c r="F48" s="51" t="s">
        <v>74</v>
      </c>
      <c r="G48" s="52" t="s">
        <v>36</v>
      </c>
      <c r="H48" s="91">
        <v>3</v>
      </c>
      <c r="I48" s="85">
        <v>0</v>
      </c>
      <c r="J48" s="13">
        <f t="shared" si="0"/>
        <v>0</v>
      </c>
      <c r="K48" s="34">
        <f t="shared" si="1"/>
        <v>0</v>
      </c>
    </row>
    <row r="49" spans="1:11" ht="14.25" customHeight="1">
      <c r="A49" s="100"/>
      <c r="B49" s="123"/>
      <c r="C49" s="146"/>
      <c r="D49" s="159"/>
      <c r="E49" s="52" t="s">
        <v>81</v>
      </c>
      <c r="F49" s="52" t="s">
        <v>70</v>
      </c>
      <c r="G49" s="52" t="s">
        <v>36</v>
      </c>
      <c r="H49" s="91">
        <v>1</v>
      </c>
      <c r="I49" s="85">
        <v>0</v>
      </c>
      <c r="J49" s="13">
        <f t="shared" si="0"/>
        <v>0</v>
      </c>
      <c r="K49" s="34">
        <f t="shared" si="1"/>
        <v>0</v>
      </c>
    </row>
    <row r="50" spans="1:11" ht="14.25" customHeight="1">
      <c r="A50" s="100"/>
      <c r="B50" s="123"/>
      <c r="C50" s="147"/>
      <c r="D50" s="159"/>
      <c r="E50" s="52" t="s">
        <v>68</v>
      </c>
      <c r="F50" s="52" t="s">
        <v>82</v>
      </c>
      <c r="G50" s="52" t="s">
        <v>36</v>
      </c>
      <c r="H50" s="91">
        <v>3</v>
      </c>
      <c r="I50" s="85">
        <v>0</v>
      </c>
      <c r="J50" s="13">
        <f t="shared" si="0"/>
        <v>0</v>
      </c>
      <c r="K50" s="34">
        <f t="shared" si="1"/>
        <v>0</v>
      </c>
    </row>
    <row r="51" spans="1:11" ht="28.5" customHeight="1">
      <c r="A51" s="100"/>
      <c r="B51" s="123"/>
      <c r="C51" s="151" t="s">
        <v>83</v>
      </c>
      <c r="D51" s="159"/>
      <c r="E51" s="51" t="s">
        <v>85</v>
      </c>
      <c r="F51" s="52" t="s">
        <v>87</v>
      </c>
      <c r="G51" s="52" t="s">
        <v>36</v>
      </c>
      <c r="H51" s="52">
        <v>3</v>
      </c>
      <c r="I51" s="85">
        <v>0</v>
      </c>
      <c r="J51" s="13">
        <f t="shared" si="0"/>
        <v>0</v>
      </c>
      <c r="K51" s="34">
        <f t="shared" si="1"/>
        <v>0</v>
      </c>
    </row>
    <row r="52" spans="1:11" ht="28.5" customHeight="1">
      <c r="A52" s="100"/>
      <c r="B52" s="123"/>
      <c r="C52" s="152"/>
      <c r="D52" s="159"/>
      <c r="E52" s="51" t="s">
        <v>86</v>
      </c>
      <c r="F52" s="52" t="s">
        <v>70</v>
      </c>
      <c r="G52" s="52" t="s">
        <v>36</v>
      </c>
      <c r="H52" s="52">
        <v>1</v>
      </c>
      <c r="I52" s="85">
        <v>0</v>
      </c>
      <c r="J52" s="13">
        <f t="shared" si="0"/>
        <v>0</v>
      </c>
      <c r="K52" s="34">
        <f t="shared" si="1"/>
        <v>0</v>
      </c>
    </row>
    <row r="53" spans="1:11" ht="28.5" customHeight="1">
      <c r="A53" s="100"/>
      <c r="B53" s="123"/>
      <c r="C53" s="152"/>
      <c r="D53" s="159"/>
      <c r="E53" s="52" t="s">
        <v>88</v>
      </c>
      <c r="F53" s="52" t="s">
        <v>70</v>
      </c>
      <c r="G53" s="52" t="s">
        <v>36</v>
      </c>
      <c r="H53" s="52">
        <v>1</v>
      </c>
      <c r="I53" s="85">
        <v>0</v>
      </c>
      <c r="J53" s="13">
        <f t="shared" si="0"/>
        <v>0</v>
      </c>
      <c r="K53" s="34">
        <f t="shared" si="1"/>
        <v>0</v>
      </c>
    </row>
    <row r="54" spans="1:11" ht="28.5" customHeight="1">
      <c r="A54" s="100"/>
      <c r="B54" s="123"/>
      <c r="C54" s="152"/>
      <c r="D54" s="159"/>
      <c r="E54" s="52" t="s">
        <v>89</v>
      </c>
      <c r="F54" s="52" t="s">
        <v>90</v>
      </c>
      <c r="G54" s="52" t="s">
        <v>36</v>
      </c>
      <c r="H54" s="52">
        <v>2</v>
      </c>
      <c r="I54" s="85">
        <v>0</v>
      </c>
      <c r="J54" s="13">
        <f t="shared" si="0"/>
        <v>0</v>
      </c>
      <c r="K54" s="34">
        <f t="shared" si="1"/>
        <v>0</v>
      </c>
    </row>
    <row r="55" spans="1:11" ht="28.5" customHeight="1">
      <c r="A55" s="100"/>
      <c r="B55" s="123"/>
      <c r="C55" s="152"/>
      <c r="D55" s="159"/>
      <c r="E55" s="3" t="s">
        <v>458</v>
      </c>
      <c r="F55" s="52" t="s">
        <v>82</v>
      </c>
      <c r="G55" s="52" t="s">
        <v>36</v>
      </c>
      <c r="H55" s="52">
        <v>2</v>
      </c>
      <c r="I55" s="85">
        <v>0</v>
      </c>
      <c r="J55" s="13">
        <f t="shared" si="0"/>
        <v>0</v>
      </c>
      <c r="K55" s="34">
        <f t="shared" si="1"/>
        <v>0</v>
      </c>
    </row>
    <row r="56" spans="1:11" ht="28.5" customHeight="1">
      <c r="A56" s="100"/>
      <c r="B56" s="123"/>
      <c r="C56" s="153"/>
      <c r="D56" s="159"/>
      <c r="E56" s="3" t="s">
        <v>457</v>
      </c>
      <c r="F56" s="52" t="s">
        <v>82</v>
      </c>
      <c r="G56" s="52" t="s">
        <v>36</v>
      </c>
      <c r="H56" s="52">
        <v>1</v>
      </c>
      <c r="I56" s="85">
        <v>0</v>
      </c>
      <c r="J56" s="13">
        <f t="shared" si="0"/>
        <v>0</v>
      </c>
      <c r="K56" s="34">
        <f t="shared" si="1"/>
        <v>0</v>
      </c>
    </row>
    <row r="57" spans="1:11" ht="15.75">
      <c r="A57" s="100"/>
      <c r="B57" s="123"/>
      <c r="C57" s="138" t="s">
        <v>84</v>
      </c>
      <c r="D57" s="159"/>
      <c r="E57" s="52" t="s">
        <v>459</v>
      </c>
      <c r="F57" s="52" t="s">
        <v>82</v>
      </c>
      <c r="G57" s="52" t="s">
        <v>91</v>
      </c>
      <c r="H57" s="52">
        <v>10</v>
      </c>
      <c r="I57" s="85">
        <v>0</v>
      </c>
      <c r="J57" s="13">
        <f t="shared" si="0"/>
        <v>0</v>
      </c>
      <c r="K57" s="34">
        <f t="shared" si="1"/>
        <v>0</v>
      </c>
    </row>
    <row r="58" spans="1:11" ht="15.75">
      <c r="A58" s="100"/>
      <c r="B58" s="123"/>
      <c r="C58" s="140"/>
      <c r="D58" s="160"/>
      <c r="E58" s="52" t="s">
        <v>460</v>
      </c>
      <c r="F58" s="52" t="s">
        <v>82</v>
      </c>
      <c r="G58" s="52" t="s">
        <v>91</v>
      </c>
      <c r="H58" s="52">
        <v>10</v>
      </c>
      <c r="I58" s="85">
        <v>0</v>
      </c>
      <c r="J58" s="13">
        <f t="shared" si="0"/>
        <v>0</v>
      </c>
      <c r="K58" s="34">
        <f t="shared" si="1"/>
        <v>0</v>
      </c>
    </row>
    <row r="59" spans="1:11" ht="31.5">
      <c r="A59" s="100"/>
      <c r="B59" s="123"/>
      <c r="C59" s="69" t="s">
        <v>580</v>
      </c>
      <c r="D59" s="21" t="s">
        <v>360</v>
      </c>
      <c r="E59" s="8" t="s">
        <v>581</v>
      </c>
      <c r="F59" s="21" t="s">
        <v>82</v>
      </c>
      <c r="G59" s="21" t="s">
        <v>582</v>
      </c>
      <c r="H59" s="21">
        <v>2</v>
      </c>
      <c r="I59" s="86">
        <v>0</v>
      </c>
      <c r="J59" s="57">
        <f t="shared" si="0"/>
        <v>0</v>
      </c>
      <c r="K59" s="58">
        <f t="shared" si="1"/>
        <v>0</v>
      </c>
    </row>
    <row r="60" spans="1:11" ht="16.5" thickBot="1">
      <c r="A60" s="100"/>
      <c r="B60" s="124"/>
      <c r="C60" s="70" t="s">
        <v>362</v>
      </c>
      <c r="D60" s="52" t="s">
        <v>361</v>
      </c>
      <c r="E60" s="51" t="s">
        <v>359</v>
      </c>
      <c r="F60" s="52" t="s">
        <v>82</v>
      </c>
      <c r="G60" s="52" t="s">
        <v>363</v>
      </c>
      <c r="H60" s="52">
        <v>4</v>
      </c>
      <c r="I60" s="85">
        <v>0</v>
      </c>
      <c r="J60" s="13">
        <f t="shared" si="0"/>
        <v>0</v>
      </c>
      <c r="K60" s="34">
        <f t="shared" si="1"/>
        <v>0</v>
      </c>
    </row>
    <row r="61" spans="1:11" ht="31.5">
      <c r="A61" s="100"/>
      <c r="B61" s="161" t="s">
        <v>75</v>
      </c>
      <c r="C61" s="155" t="s">
        <v>92</v>
      </c>
      <c r="D61" s="158">
        <v>4</v>
      </c>
      <c r="E61" s="51" t="s">
        <v>93</v>
      </c>
      <c r="F61" s="52" t="s">
        <v>82</v>
      </c>
      <c r="G61" s="52" t="s">
        <v>36</v>
      </c>
      <c r="H61" s="52">
        <v>1</v>
      </c>
      <c r="I61" s="85">
        <v>0</v>
      </c>
      <c r="J61" s="13">
        <f t="shared" si="0"/>
        <v>0</v>
      </c>
      <c r="K61" s="34">
        <f t="shared" si="1"/>
        <v>0</v>
      </c>
    </row>
    <row r="62" spans="1:11" ht="15.75">
      <c r="A62" s="100"/>
      <c r="B62" s="162"/>
      <c r="C62" s="156"/>
      <c r="D62" s="159"/>
      <c r="E62" s="93"/>
      <c r="F62" s="91"/>
      <c r="G62" s="91"/>
      <c r="H62" s="91"/>
      <c r="I62" s="94"/>
      <c r="J62" s="95"/>
      <c r="K62" s="96"/>
    </row>
    <row r="63" spans="1:11" ht="15.75">
      <c r="A63" s="100"/>
      <c r="B63" s="162"/>
      <c r="C63" s="156"/>
      <c r="D63" s="159"/>
      <c r="E63" s="3" t="s">
        <v>94</v>
      </c>
      <c r="F63" s="52" t="s">
        <v>82</v>
      </c>
      <c r="G63" s="52" t="s">
        <v>36</v>
      </c>
      <c r="H63" s="52">
        <v>20</v>
      </c>
      <c r="I63" s="85">
        <v>0</v>
      </c>
      <c r="J63" s="13">
        <f t="shared" si="0"/>
        <v>0</v>
      </c>
      <c r="K63" s="34">
        <f t="shared" si="1"/>
        <v>0</v>
      </c>
    </row>
    <row r="64" spans="1:11" ht="15.75">
      <c r="A64" s="100"/>
      <c r="B64" s="162"/>
      <c r="C64" s="156"/>
      <c r="D64" s="159"/>
      <c r="E64" s="3" t="s">
        <v>95</v>
      </c>
      <c r="F64" s="52" t="s">
        <v>82</v>
      </c>
      <c r="G64" s="52" t="s">
        <v>36</v>
      </c>
      <c r="H64" s="52">
        <v>8</v>
      </c>
      <c r="I64" s="85">
        <v>0</v>
      </c>
      <c r="J64" s="13">
        <f t="shared" si="0"/>
        <v>0</v>
      </c>
      <c r="K64" s="34">
        <f t="shared" si="1"/>
        <v>0</v>
      </c>
    </row>
    <row r="65" spans="1:11" ht="15.75">
      <c r="A65" s="100"/>
      <c r="B65" s="162"/>
      <c r="C65" s="156"/>
      <c r="D65" s="159"/>
      <c r="E65" s="3" t="s">
        <v>96</v>
      </c>
      <c r="F65" s="52" t="s">
        <v>82</v>
      </c>
      <c r="G65" s="52" t="s">
        <v>36</v>
      </c>
      <c r="H65" s="52">
        <v>90</v>
      </c>
      <c r="I65" s="85">
        <v>0</v>
      </c>
      <c r="J65" s="13">
        <f t="shared" si="0"/>
        <v>0</v>
      </c>
      <c r="K65" s="34">
        <f t="shared" si="1"/>
        <v>0</v>
      </c>
    </row>
    <row r="66" spans="1:11" ht="47.25">
      <c r="A66" s="100"/>
      <c r="B66" s="162"/>
      <c r="C66" s="156"/>
      <c r="D66" s="159"/>
      <c r="E66" s="50" t="s">
        <v>97</v>
      </c>
      <c r="F66" s="52" t="s">
        <v>82</v>
      </c>
      <c r="G66" s="52" t="s">
        <v>36</v>
      </c>
      <c r="H66" s="52">
        <v>40</v>
      </c>
      <c r="I66" s="85">
        <v>0</v>
      </c>
      <c r="J66" s="13">
        <f t="shared" si="0"/>
        <v>0</v>
      </c>
      <c r="K66" s="34">
        <f t="shared" si="1"/>
        <v>0</v>
      </c>
    </row>
    <row r="67" spans="1:11" ht="15.75">
      <c r="A67" s="100"/>
      <c r="B67" s="162"/>
      <c r="C67" s="156"/>
      <c r="D67" s="159"/>
      <c r="E67" s="3" t="s">
        <v>98</v>
      </c>
      <c r="F67" s="52" t="s">
        <v>82</v>
      </c>
      <c r="G67" s="52" t="s">
        <v>36</v>
      </c>
      <c r="H67" s="52">
        <v>16</v>
      </c>
      <c r="I67" s="85">
        <v>0</v>
      </c>
      <c r="J67" s="13">
        <f t="shared" ref="J67:J130" si="2">$I67*1.17</f>
        <v>0</v>
      </c>
      <c r="K67" s="34">
        <f t="shared" ref="K67:K130" si="3">$J67*$H67</f>
        <v>0</v>
      </c>
    </row>
    <row r="68" spans="1:11" ht="15.75">
      <c r="A68" s="100"/>
      <c r="B68" s="162"/>
      <c r="C68" s="156"/>
      <c r="D68" s="159"/>
      <c r="E68" s="3" t="s">
        <v>99</v>
      </c>
      <c r="F68" s="52" t="s">
        <v>82</v>
      </c>
      <c r="G68" s="52" t="s">
        <v>36</v>
      </c>
      <c r="H68" s="52">
        <v>4</v>
      </c>
      <c r="I68" s="85">
        <v>0</v>
      </c>
      <c r="J68" s="13">
        <f t="shared" si="2"/>
        <v>0</v>
      </c>
      <c r="K68" s="34">
        <f t="shared" si="3"/>
        <v>0</v>
      </c>
    </row>
    <row r="69" spans="1:11" ht="47.25">
      <c r="A69" s="100"/>
      <c r="B69" s="162"/>
      <c r="C69" s="156"/>
      <c r="D69" s="159"/>
      <c r="E69" s="51" t="s">
        <v>100</v>
      </c>
      <c r="F69" s="52" t="s">
        <v>82</v>
      </c>
      <c r="G69" s="52" t="s">
        <v>36</v>
      </c>
      <c r="H69" s="52">
        <v>10</v>
      </c>
      <c r="I69" s="85">
        <v>0</v>
      </c>
      <c r="J69" s="13">
        <f t="shared" si="2"/>
        <v>0</v>
      </c>
      <c r="K69" s="34">
        <f t="shared" si="3"/>
        <v>0</v>
      </c>
    </row>
    <row r="70" spans="1:11" ht="15.75">
      <c r="A70" s="100"/>
      <c r="B70" s="162"/>
      <c r="C70" s="156"/>
      <c r="D70" s="159"/>
      <c r="E70" s="3" t="s">
        <v>101</v>
      </c>
      <c r="F70" s="52" t="s">
        <v>82</v>
      </c>
      <c r="G70" s="52" t="s">
        <v>36</v>
      </c>
      <c r="H70" s="52">
        <v>2</v>
      </c>
      <c r="I70" s="85">
        <v>0</v>
      </c>
      <c r="J70" s="13">
        <f t="shared" si="2"/>
        <v>0</v>
      </c>
      <c r="K70" s="34">
        <f t="shared" si="3"/>
        <v>0</v>
      </c>
    </row>
    <row r="71" spans="1:11" ht="15.75">
      <c r="A71" s="100"/>
      <c r="B71" s="162"/>
      <c r="C71" s="156"/>
      <c r="D71" s="159"/>
      <c r="E71" s="3" t="s">
        <v>102</v>
      </c>
      <c r="F71" s="52" t="s">
        <v>82</v>
      </c>
      <c r="G71" s="52" t="s">
        <v>36</v>
      </c>
      <c r="H71" s="52">
        <v>1</v>
      </c>
      <c r="I71" s="85">
        <v>0</v>
      </c>
      <c r="J71" s="13">
        <f t="shared" si="2"/>
        <v>0</v>
      </c>
      <c r="K71" s="34">
        <f t="shared" si="3"/>
        <v>0</v>
      </c>
    </row>
    <row r="72" spans="1:11" ht="15.75">
      <c r="A72" s="100"/>
      <c r="B72" s="162"/>
      <c r="C72" s="156"/>
      <c r="D72" s="159"/>
      <c r="E72" s="3" t="s">
        <v>103</v>
      </c>
      <c r="F72" s="52" t="s">
        <v>82</v>
      </c>
      <c r="G72" s="52" t="s">
        <v>36</v>
      </c>
      <c r="H72" s="52">
        <v>1</v>
      </c>
      <c r="I72" s="85">
        <v>0</v>
      </c>
      <c r="J72" s="13">
        <f t="shared" si="2"/>
        <v>0</v>
      </c>
      <c r="K72" s="34">
        <f t="shared" si="3"/>
        <v>0</v>
      </c>
    </row>
    <row r="73" spans="1:11" ht="15.75">
      <c r="A73" s="100"/>
      <c r="B73" s="162"/>
      <c r="C73" s="156"/>
      <c r="D73" s="159"/>
      <c r="E73" s="3" t="s">
        <v>104</v>
      </c>
      <c r="F73" s="52" t="s">
        <v>82</v>
      </c>
      <c r="G73" s="52" t="s">
        <v>36</v>
      </c>
      <c r="H73" s="52">
        <v>6</v>
      </c>
      <c r="I73" s="85">
        <v>0</v>
      </c>
      <c r="J73" s="13">
        <f t="shared" si="2"/>
        <v>0</v>
      </c>
      <c r="K73" s="34">
        <f t="shared" si="3"/>
        <v>0</v>
      </c>
    </row>
    <row r="74" spans="1:11" ht="31.5">
      <c r="A74" s="100"/>
      <c r="B74" s="162"/>
      <c r="C74" s="156"/>
      <c r="D74" s="159"/>
      <c r="E74" s="50" t="s">
        <v>105</v>
      </c>
      <c r="F74" s="52" t="s">
        <v>82</v>
      </c>
      <c r="G74" s="52" t="s">
        <v>36</v>
      </c>
      <c r="H74" s="52">
        <v>2</v>
      </c>
      <c r="I74" s="85">
        <v>0</v>
      </c>
      <c r="J74" s="13">
        <f t="shared" si="2"/>
        <v>0</v>
      </c>
      <c r="K74" s="34">
        <f t="shared" si="3"/>
        <v>0</v>
      </c>
    </row>
    <row r="75" spans="1:11" ht="31.5">
      <c r="A75" s="100"/>
      <c r="B75" s="162"/>
      <c r="C75" s="157"/>
      <c r="D75" s="160"/>
      <c r="E75" s="50" t="s">
        <v>106</v>
      </c>
      <c r="F75" s="52" t="s">
        <v>82</v>
      </c>
      <c r="G75" s="52" t="s">
        <v>36</v>
      </c>
      <c r="H75" s="52">
        <v>1</v>
      </c>
      <c r="I75" s="85">
        <v>0</v>
      </c>
      <c r="J75" s="13">
        <f t="shared" si="2"/>
        <v>0</v>
      </c>
      <c r="K75" s="34">
        <f t="shared" si="3"/>
        <v>0</v>
      </c>
    </row>
    <row r="76" spans="1:11" ht="15.75">
      <c r="A76" s="100"/>
      <c r="B76" s="162"/>
      <c r="C76" s="138" t="s">
        <v>107</v>
      </c>
      <c r="D76" s="158">
        <v>5</v>
      </c>
      <c r="E76" s="3" t="s">
        <v>108</v>
      </c>
      <c r="F76" s="52" t="s">
        <v>82</v>
      </c>
      <c r="G76" s="52" t="s">
        <v>36</v>
      </c>
      <c r="H76" s="52">
        <v>1</v>
      </c>
      <c r="I76" s="85">
        <v>0</v>
      </c>
      <c r="J76" s="13">
        <f t="shared" si="2"/>
        <v>0</v>
      </c>
      <c r="K76" s="34">
        <f t="shared" si="3"/>
        <v>0</v>
      </c>
    </row>
    <row r="77" spans="1:11" ht="31.5">
      <c r="A77" s="100"/>
      <c r="B77" s="162"/>
      <c r="C77" s="139"/>
      <c r="D77" s="164"/>
      <c r="E77" s="51" t="s">
        <v>109</v>
      </c>
      <c r="F77" s="52" t="s">
        <v>82</v>
      </c>
      <c r="G77" s="52" t="s">
        <v>36</v>
      </c>
      <c r="H77" s="52">
        <v>1</v>
      </c>
      <c r="I77" s="85">
        <v>0</v>
      </c>
      <c r="J77" s="13">
        <f t="shared" si="2"/>
        <v>0</v>
      </c>
      <c r="K77" s="34">
        <f t="shared" si="3"/>
        <v>0</v>
      </c>
    </row>
    <row r="78" spans="1:11" ht="31.5">
      <c r="A78" s="100"/>
      <c r="B78" s="162"/>
      <c r="C78" s="139"/>
      <c r="D78" s="159"/>
      <c r="E78" s="50" t="s">
        <v>110</v>
      </c>
      <c r="F78" s="52" t="s">
        <v>82</v>
      </c>
      <c r="G78" s="52" t="s">
        <v>36</v>
      </c>
      <c r="H78" s="52">
        <v>1</v>
      </c>
      <c r="I78" s="85">
        <v>0</v>
      </c>
      <c r="J78" s="13">
        <f t="shared" si="2"/>
        <v>0</v>
      </c>
      <c r="K78" s="34">
        <f t="shared" si="3"/>
        <v>0</v>
      </c>
    </row>
    <row r="79" spans="1:11" ht="31.5">
      <c r="A79" s="100"/>
      <c r="B79" s="162"/>
      <c r="C79" s="139"/>
      <c r="D79" s="159"/>
      <c r="E79" s="50" t="s">
        <v>111</v>
      </c>
      <c r="F79" s="52" t="s">
        <v>82</v>
      </c>
      <c r="G79" s="52" t="s">
        <v>36</v>
      </c>
      <c r="H79" s="52">
        <v>48</v>
      </c>
      <c r="I79" s="85">
        <v>0</v>
      </c>
      <c r="J79" s="13">
        <f t="shared" si="2"/>
        <v>0</v>
      </c>
      <c r="K79" s="34">
        <f t="shared" si="3"/>
        <v>0</v>
      </c>
    </row>
    <row r="80" spans="1:11" ht="15.75">
      <c r="A80" s="100"/>
      <c r="B80" s="162"/>
      <c r="C80" s="139"/>
      <c r="D80" s="159"/>
      <c r="E80" s="3" t="s">
        <v>112</v>
      </c>
      <c r="F80" s="52" t="s">
        <v>82</v>
      </c>
      <c r="G80" s="52" t="s">
        <v>36</v>
      </c>
      <c r="H80" s="52">
        <v>1</v>
      </c>
      <c r="I80" s="85">
        <v>0</v>
      </c>
      <c r="J80" s="13">
        <f t="shared" si="2"/>
        <v>0</v>
      </c>
      <c r="K80" s="34">
        <f t="shared" si="3"/>
        <v>0</v>
      </c>
    </row>
    <row r="81" spans="1:11" ht="15.75">
      <c r="A81" s="100"/>
      <c r="B81" s="162"/>
      <c r="C81" s="140"/>
      <c r="D81" s="160"/>
      <c r="E81" s="3" t="s">
        <v>113</v>
      </c>
      <c r="F81" s="52" t="s">
        <v>82</v>
      </c>
      <c r="G81" s="52" t="s">
        <v>36</v>
      </c>
      <c r="H81" s="52">
        <v>1</v>
      </c>
      <c r="I81" s="85">
        <v>0</v>
      </c>
      <c r="J81" s="13">
        <f t="shared" si="2"/>
        <v>0</v>
      </c>
      <c r="K81" s="34">
        <f t="shared" si="3"/>
        <v>0</v>
      </c>
    </row>
    <row r="82" spans="1:11" ht="15.75">
      <c r="A82" s="100"/>
      <c r="B82" s="162"/>
      <c r="C82" s="155" t="s">
        <v>114</v>
      </c>
      <c r="D82" s="158">
        <v>6</v>
      </c>
      <c r="E82" s="3" t="s">
        <v>115</v>
      </c>
      <c r="F82" s="52" t="s">
        <v>82</v>
      </c>
      <c r="G82" s="52" t="s">
        <v>36</v>
      </c>
      <c r="H82" s="52">
        <v>13</v>
      </c>
      <c r="I82" s="85">
        <v>0</v>
      </c>
      <c r="J82" s="13">
        <f t="shared" si="2"/>
        <v>0</v>
      </c>
      <c r="K82" s="34">
        <f t="shared" si="3"/>
        <v>0</v>
      </c>
    </row>
    <row r="83" spans="1:11" ht="15.75">
      <c r="A83" s="100"/>
      <c r="B83" s="162"/>
      <c r="C83" s="156"/>
      <c r="D83" s="159"/>
      <c r="E83" s="3" t="s">
        <v>116</v>
      </c>
      <c r="F83" s="52" t="s">
        <v>82</v>
      </c>
      <c r="G83" s="52" t="s">
        <v>36</v>
      </c>
      <c r="H83" s="52">
        <v>45</v>
      </c>
      <c r="I83" s="85">
        <v>0</v>
      </c>
      <c r="J83" s="13">
        <f t="shared" si="2"/>
        <v>0</v>
      </c>
      <c r="K83" s="34">
        <f t="shared" si="3"/>
        <v>0</v>
      </c>
    </row>
    <row r="84" spans="1:11" ht="15.75">
      <c r="A84" s="100"/>
      <c r="B84" s="162"/>
      <c r="C84" s="156"/>
      <c r="D84" s="159"/>
      <c r="E84" s="3" t="s">
        <v>117</v>
      </c>
      <c r="F84" s="52" t="s">
        <v>82</v>
      </c>
      <c r="G84" s="52" t="s">
        <v>36</v>
      </c>
      <c r="H84" s="52">
        <v>115</v>
      </c>
      <c r="I84" s="85">
        <v>0</v>
      </c>
      <c r="J84" s="13">
        <f t="shared" si="2"/>
        <v>0</v>
      </c>
      <c r="K84" s="34">
        <f t="shared" si="3"/>
        <v>0</v>
      </c>
    </row>
    <row r="85" spans="1:11" ht="15.75">
      <c r="A85" s="100"/>
      <c r="B85" s="162"/>
      <c r="C85" s="156"/>
      <c r="D85" s="159"/>
      <c r="E85" s="3" t="s">
        <v>451</v>
      </c>
      <c r="F85" s="52" t="s">
        <v>82</v>
      </c>
      <c r="G85" s="52" t="s">
        <v>36</v>
      </c>
      <c r="H85" s="50">
        <v>1</v>
      </c>
      <c r="I85" s="85">
        <v>0</v>
      </c>
      <c r="J85" s="13">
        <f t="shared" si="2"/>
        <v>0</v>
      </c>
      <c r="K85" s="34">
        <f t="shared" si="3"/>
        <v>0</v>
      </c>
    </row>
    <row r="86" spans="1:11" ht="31.5">
      <c r="A86" s="100"/>
      <c r="B86" s="162"/>
      <c r="C86" s="156"/>
      <c r="D86" s="159"/>
      <c r="E86" s="50" t="s">
        <v>118</v>
      </c>
      <c r="F86" s="52" t="s">
        <v>82</v>
      </c>
      <c r="G86" s="52" t="s">
        <v>36</v>
      </c>
      <c r="H86" s="50">
        <v>1</v>
      </c>
      <c r="I86" s="85">
        <v>0</v>
      </c>
      <c r="J86" s="13">
        <f t="shared" si="2"/>
        <v>0</v>
      </c>
      <c r="K86" s="34">
        <f t="shared" si="3"/>
        <v>0</v>
      </c>
    </row>
    <row r="87" spans="1:11" ht="31.5">
      <c r="A87" s="100"/>
      <c r="B87" s="162"/>
      <c r="C87" s="156"/>
      <c r="D87" s="159"/>
      <c r="E87" s="50" t="s">
        <v>119</v>
      </c>
      <c r="F87" s="52" t="s">
        <v>82</v>
      </c>
      <c r="G87" s="50" t="s">
        <v>120</v>
      </c>
      <c r="H87" s="50">
        <v>500</v>
      </c>
      <c r="I87" s="85">
        <v>0</v>
      </c>
      <c r="J87" s="13">
        <f t="shared" si="2"/>
        <v>0</v>
      </c>
      <c r="K87" s="34">
        <f t="shared" si="3"/>
        <v>0</v>
      </c>
    </row>
    <row r="88" spans="1:11" ht="31.5">
      <c r="A88" s="100"/>
      <c r="B88" s="162"/>
      <c r="C88" s="156"/>
      <c r="D88" s="159"/>
      <c r="E88" s="50" t="s">
        <v>121</v>
      </c>
      <c r="F88" s="52" t="s">
        <v>82</v>
      </c>
      <c r="G88" s="50" t="s">
        <v>36</v>
      </c>
      <c r="H88" s="50">
        <v>1</v>
      </c>
      <c r="I88" s="85">
        <v>0</v>
      </c>
      <c r="J88" s="13">
        <f t="shared" si="2"/>
        <v>0</v>
      </c>
      <c r="K88" s="34">
        <f t="shared" si="3"/>
        <v>0</v>
      </c>
    </row>
    <row r="89" spans="1:11" ht="31.5">
      <c r="A89" s="100"/>
      <c r="B89" s="162"/>
      <c r="C89" s="156"/>
      <c r="D89" s="159"/>
      <c r="E89" s="50" t="s">
        <v>122</v>
      </c>
      <c r="F89" s="52" t="s">
        <v>82</v>
      </c>
      <c r="G89" s="50" t="s">
        <v>36</v>
      </c>
      <c r="H89" s="50">
        <v>1</v>
      </c>
      <c r="I89" s="85">
        <v>0</v>
      </c>
      <c r="J89" s="13">
        <f t="shared" si="2"/>
        <v>0</v>
      </c>
      <c r="K89" s="34">
        <f t="shared" si="3"/>
        <v>0</v>
      </c>
    </row>
    <row r="90" spans="1:11" ht="31.5">
      <c r="A90" s="100"/>
      <c r="B90" s="162"/>
      <c r="C90" s="156"/>
      <c r="D90" s="159"/>
      <c r="E90" s="5" t="s">
        <v>123</v>
      </c>
      <c r="F90" s="52" t="s">
        <v>82</v>
      </c>
      <c r="G90" s="50" t="s">
        <v>36</v>
      </c>
      <c r="H90" s="50">
        <v>1</v>
      </c>
      <c r="I90" s="85">
        <v>0</v>
      </c>
      <c r="J90" s="13">
        <f t="shared" si="2"/>
        <v>0</v>
      </c>
      <c r="K90" s="34">
        <f t="shared" si="3"/>
        <v>0</v>
      </c>
    </row>
    <row r="91" spans="1:11" ht="47.25">
      <c r="A91" s="100"/>
      <c r="B91" s="162"/>
      <c r="C91" s="156"/>
      <c r="D91" s="159"/>
      <c r="E91" s="5" t="s">
        <v>124</v>
      </c>
      <c r="F91" s="52" t="s">
        <v>82</v>
      </c>
      <c r="G91" s="50" t="s">
        <v>36</v>
      </c>
      <c r="H91" s="50">
        <v>1</v>
      </c>
      <c r="I91" s="85">
        <v>0</v>
      </c>
      <c r="J91" s="13">
        <f t="shared" si="2"/>
        <v>0</v>
      </c>
      <c r="K91" s="34">
        <f t="shared" si="3"/>
        <v>0</v>
      </c>
    </row>
    <row r="92" spans="1:11" ht="15.75">
      <c r="A92" s="100"/>
      <c r="B92" s="162"/>
      <c r="C92" s="156"/>
      <c r="D92" s="159"/>
      <c r="E92" s="6" t="s">
        <v>125</v>
      </c>
      <c r="F92" s="52" t="s">
        <v>82</v>
      </c>
      <c r="G92" s="50" t="s">
        <v>36</v>
      </c>
      <c r="H92" s="50">
        <v>1</v>
      </c>
      <c r="I92" s="85">
        <v>0</v>
      </c>
      <c r="J92" s="13">
        <f t="shared" si="2"/>
        <v>0</v>
      </c>
      <c r="K92" s="34">
        <f t="shared" si="3"/>
        <v>0</v>
      </c>
    </row>
    <row r="93" spans="1:11" ht="15.75">
      <c r="A93" s="100"/>
      <c r="B93" s="162"/>
      <c r="C93" s="156"/>
      <c r="D93" s="159"/>
      <c r="E93" s="6" t="s">
        <v>126</v>
      </c>
      <c r="F93" s="52" t="s">
        <v>82</v>
      </c>
      <c r="G93" s="50" t="s">
        <v>36</v>
      </c>
      <c r="H93" s="50">
        <v>1</v>
      </c>
      <c r="I93" s="85">
        <v>0</v>
      </c>
      <c r="J93" s="13">
        <f t="shared" si="2"/>
        <v>0</v>
      </c>
      <c r="K93" s="34">
        <f t="shared" si="3"/>
        <v>0</v>
      </c>
    </row>
    <row r="94" spans="1:11" ht="15.75">
      <c r="A94" s="100"/>
      <c r="B94" s="162"/>
      <c r="C94" s="156"/>
      <c r="D94" s="159"/>
      <c r="E94" s="6" t="s">
        <v>127</v>
      </c>
      <c r="F94" s="52" t="s">
        <v>82</v>
      </c>
      <c r="G94" s="50" t="s">
        <v>36</v>
      </c>
      <c r="H94" s="50">
        <v>1</v>
      </c>
      <c r="I94" s="85">
        <v>0</v>
      </c>
      <c r="J94" s="13">
        <f t="shared" si="2"/>
        <v>0</v>
      </c>
      <c r="K94" s="34">
        <f t="shared" si="3"/>
        <v>0</v>
      </c>
    </row>
    <row r="95" spans="1:11" ht="31.5">
      <c r="A95" s="100"/>
      <c r="B95" s="162"/>
      <c r="C95" s="156"/>
      <c r="D95" s="159"/>
      <c r="E95" s="5" t="s">
        <v>128</v>
      </c>
      <c r="F95" s="52" t="s">
        <v>82</v>
      </c>
      <c r="G95" s="50" t="s">
        <v>36</v>
      </c>
      <c r="H95" s="50">
        <v>1</v>
      </c>
      <c r="I95" s="85">
        <v>0</v>
      </c>
      <c r="J95" s="13">
        <f t="shared" si="2"/>
        <v>0</v>
      </c>
      <c r="K95" s="34">
        <f t="shared" si="3"/>
        <v>0</v>
      </c>
    </row>
    <row r="96" spans="1:11" ht="31.5">
      <c r="A96" s="100"/>
      <c r="B96" s="162"/>
      <c r="C96" s="156"/>
      <c r="D96" s="159"/>
      <c r="E96" s="5" t="s">
        <v>129</v>
      </c>
      <c r="F96" s="52" t="s">
        <v>82</v>
      </c>
      <c r="G96" s="50" t="s">
        <v>36</v>
      </c>
      <c r="H96" s="50">
        <v>2</v>
      </c>
      <c r="I96" s="85">
        <v>0</v>
      </c>
      <c r="J96" s="13">
        <f t="shared" si="2"/>
        <v>0</v>
      </c>
      <c r="K96" s="34">
        <f t="shared" si="3"/>
        <v>0</v>
      </c>
    </row>
    <row r="97" spans="1:11" ht="15.75">
      <c r="A97" s="100"/>
      <c r="B97" s="162"/>
      <c r="C97" s="156"/>
      <c r="D97" s="159"/>
      <c r="E97" s="3" t="s">
        <v>130</v>
      </c>
      <c r="F97" s="52" t="s">
        <v>82</v>
      </c>
      <c r="G97" s="50" t="s">
        <v>36</v>
      </c>
      <c r="H97" s="50">
        <v>15</v>
      </c>
      <c r="I97" s="85">
        <v>0</v>
      </c>
      <c r="J97" s="13">
        <f t="shared" si="2"/>
        <v>0</v>
      </c>
      <c r="K97" s="34">
        <f t="shared" si="3"/>
        <v>0</v>
      </c>
    </row>
    <row r="98" spans="1:11" ht="15.75">
      <c r="A98" s="100"/>
      <c r="B98" s="162"/>
      <c r="C98" s="157"/>
      <c r="D98" s="160"/>
      <c r="E98" s="3" t="s">
        <v>131</v>
      </c>
      <c r="F98" s="52" t="s">
        <v>82</v>
      </c>
      <c r="G98" s="50" t="s">
        <v>36</v>
      </c>
      <c r="H98" s="50">
        <v>1</v>
      </c>
      <c r="I98" s="85">
        <v>0</v>
      </c>
      <c r="J98" s="13">
        <f t="shared" si="2"/>
        <v>0</v>
      </c>
      <c r="K98" s="34">
        <f t="shared" si="3"/>
        <v>0</v>
      </c>
    </row>
    <row r="99" spans="1:11" ht="15.75">
      <c r="A99" s="100"/>
      <c r="B99" s="162"/>
      <c r="C99" s="154" t="s">
        <v>461</v>
      </c>
      <c r="D99" s="165">
        <v>7</v>
      </c>
      <c r="E99" s="3" t="s">
        <v>472</v>
      </c>
      <c r="F99" s="52"/>
      <c r="G99" s="50" t="s">
        <v>36</v>
      </c>
      <c r="H99" s="50">
        <v>48</v>
      </c>
      <c r="I99" s="85">
        <v>0</v>
      </c>
      <c r="J99" s="13">
        <f t="shared" si="2"/>
        <v>0</v>
      </c>
      <c r="K99" s="34">
        <f t="shared" si="3"/>
        <v>0</v>
      </c>
    </row>
    <row r="100" spans="1:11" ht="12.75" customHeight="1">
      <c r="A100" s="100"/>
      <c r="B100" s="162"/>
      <c r="C100" s="154"/>
      <c r="D100" s="165"/>
      <c r="E100" s="3" t="s">
        <v>471</v>
      </c>
      <c r="F100" s="135" t="s">
        <v>487</v>
      </c>
      <c r="G100" s="50" t="s">
        <v>36</v>
      </c>
      <c r="H100" s="50">
        <v>40</v>
      </c>
      <c r="I100" s="85">
        <v>0</v>
      </c>
      <c r="J100" s="13">
        <f t="shared" si="2"/>
        <v>0</v>
      </c>
      <c r="K100" s="34">
        <f t="shared" si="3"/>
        <v>0</v>
      </c>
    </row>
    <row r="101" spans="1:11" ht="15.75">
      <c r="A101" s="100"/>
      <c r="B101" s="162"/>
      <c r="C101" s="154"/>
      <c r="D101" s="165"/>
      <c r="E101" s="3" t="s">
        <v>470</v>
      </c>
      <c r="F101" s="136"/>
      <c r="G101" s="50" t="s">
        <v>36</v>
      </c>
      <c r="H101" s="50">
        <v>24</v>
      </c>
      <c r="I101" s="85">
        <v>0</v>
      </c>
      <c r="J101" s="13">
        <f t="shared" si="2"/>
        <v>0</v>
      </c>
      <c r="K101" s="34">
        <f t="shared" si="3"/>
        <v>0</v>
      </c>
    </row>
    <row r="102" spans="1:11" ht="15.75">
      <c r="A102" s="100"/>
      <c r="B102" s="162"/>
      <c r="C102" s="154"/>
      <c r="D102" s="165"/>
      <c r="E102" s="3" t="s">
        <v>469</v>
      </c>
      <c r="F102" s="136"/>
      <c r="G102" s="50" t="s">
        <v>36</v>
      </c>
      <c r="H102" s="50">
        <v>24</v>
      </c>
      <c r="I102" s="85">
        <v>0</v>
      </c>
      <c r="J102" s="13">
        <f t="shared" si="2"/>
        <v>0</v>
      </c>
      <c r="K102" s="34">
        <f t="shared" si="3"/>
        <v>0</v>
      </c>
    </row>
    <row r="103" spans="1:11" ht="15.75">
      <c r="A103" s="100"/>
      <c r="B103" s="162"/>
      <c r="C103" s="154"/>
      <c r="D103" s="165"/>
      <c r="E103" s="3" t="s">
        <v>468</v>
      </c>
      <c r="F103" s="136"/>
      <c r="G103" s="50" t="s">
        <v>36</v>
      </c>
      <c r="H103" s="50">
        <v>34</v>
      </c>
      <c r="I103" s="85">
        <v>0</v>
      </c>
      <c r="J103" s="13">
        <f t="shared" si="2"/>
        <v>0</v>
      </c>
      <c r="K103" s="34">
        <f t="shared" si="3"/>
        <v>0</v>
      </c>
    </row>
    <row r="104" spans="1:11" ht="15.75">
      <c r="A104" s="100"/>
      <c r="B104" s="162"/>
      <c r="C104" s="154"/>
      <c r="D104" s="165"/>
      <c r="E104" s="3" t="s">
        <v>467</v>
      </c>
      <c r="F104" s="136"/>
      <c r="G104" s="50" t="s">
        <v>36</v>
      </c>
      <c r="H104" s="50">
        <v>30</v>
      </c>
      <c r="I104" s="85">
        <v>0</v>
      </c>
      <c r="J104" s="13">
        <f t="shared" si="2"/>
        <v>0</v>
      </c>
      <c r="K104" s="34">
        <f t="shared" si="3"/>
        <v>0</v>
      </c>
    </row>
    <row r="105" spans="1:11" ht="15.75">
      <c r="A105" s="100"/>
      <c r="B105" s="162"/>
      <c r="C105" s="154"/>
      <c r="D105" s="165"/>
      <c r="E105" s="3" t="s">
        <v>466</v>
      </c>
      <c r="F105" s="136"/>
      <c r="G105" s="50" t="s">
        <v>36</v>
      </c>
      <c r="H105" s="50">
        <v>80</v>
      </c>
      <c r="I105" s="85">
        <v>0</v>
      </c>
      <c r="J105" s="13">
        <f t="shared" si="2"/>
        <v>0</v>
      </c>
      <c r="K105" s="34">
        <f t="shared" si="3"/>
        <v>0</v>
      </c>
    </row>
    <row r="106" spans="1:11" ht="15.75">
      <c r="A106" s="100"/>
      <c r="B106" s="162"/>
      <c r="C106" s="154"/>
      <c r="D106" s="165"/>
      <c r="E106" s="3" t="s">
        <v>465</v>
      </c>
      <c r="F106" s="136"/>
      <c r="G106" s="50" t="s">
        <v>36</v>
      </c>
      <c r="H106" s="50">
        <v>12</v>
      </c>
      <c r="I106" s="85">
        <v>0</v>
      </c>
      <c r="J106" s="13">
        <f t="shared" si="2"/>
        <v>0</v>
      </c>
      <c r="K106" s="34">
        <f t="shared" si="3"/>
        <v>0</v>
      </c>
    </row>
    <row r="107" spans="1:11" ht="15.75">
      <c r="A107" s="100"/>
      <c r="B107" s="162"/>
      <c r="C107" s="154"/>
      <c r="D107" s="165"/>
      <c r="E107" s="3" t="s">
        <v>464</v>
      </c>
      <c r="F107" s="136"/>
      <c r="G107" s="50" t="s">
        <v>36</v>
      </c>
      <c r="H107" s="50">
        <v>6</v>
      </c>
      <c r="I107" s="85">
        <v>0</v>
      </c>
      <c r="J107" s="13">
        <f t="shared" si="2"/>
        <v>0</v>
      </c>
      <c r="K107" s="34">
        <f t="shared" si="3"/>
        <v>0</v>
      </c>
    </row>
    <row r="108" spans="1:11" ht="15.75">
      <c r="A108" s="100"/>
      <c r="B108" s="162"/>
      <c r="C108" s="154"/>
      <c r="D108" s="165"/>
      <c r="E108" s="3" t="s">
        <v>473</v>
      </c>
      <c r="F108" s="136"/>
      <c r="G108" s="50" t="s">
        <v>36</v>
      </c>
      <c r="H108" s="50">
        <v>42</v>
      </c>
      <c r="I108" s="85">
        <v>0</v>
      </c>
      <c r="J108" s="13">
        <f t="shared" si="2"/>
        <v>0</v>
      </c>
      <c r="K108" s="34">
        <f t="shared" si="3"/>
        <v>0</v>
      </c>
    </row>
    <row r="109" spans="1:11" ht="15.75">
      <c r="A109" s="100"/>
      <c r="B109" s="162"/>
      <c r="C109" s="154"/>
      <c r="D109" s="165"/>
      <c r="E109" s="3" t="s">
        <v>474</v>
      </c>
      <c r="F109" s="136"/>
      <c r="G109" s="50" t="s">
        <v>36</v>
      </c>
      <c r="H109" s="50">
        <v>22</v>
      </c>
      <c r="I109" s="85">
        <v>0</v>
      </c>
      <c r="J109" s="13">
        <f t="shared" si="2"/>
        <v>0</v>
      </c>
      <c r="K109" s="34">
        <f t="shared" si="3"/>
        <v>0</v>
      </c>
    </row>
    <row r="110" spans="1:11" ht="15.75">
      <c r="A110" s="100"/>
      <c r="B110" s="162"/>
      <c r="C110" s="154"/>
      <c r="D110" s="165"/>
      <c r="E110" s="3" t="s">
        <v>475</v>
      </c>
      <c r="F110" s="136"/>
      <c r="G110" s="50" t="s">
        <v>36</v>
      </c>
      <c r="H110" s="50">
        <v>28</v>
      </c>
      <c r="I110" s="85">
        <v>0</v>
      </c>
      <c r="J110" s="13">
        <f t="shared" si="2"/>
        <v>0</v>
      </c>
      <c r="K110" s="34">
        <f t="shared" si="3"/>
        <v>0</v>
      </c>
    </row>
    <row r="111" spans="1:11" ht="15.75">
      <c r="A111" s="100"/>
      <c r="B111" s="162"/>
      <c r="C111" s="154"/>
      <c r="D111" s="165"/>
      <c r="E111" s="3" t="s">
        <v>476</v>
      </c>
      <c r="F111" s="136"/>
      <c r="G111" s="50" t="s">
        <v>36</v>
      </c>
      <c r="H111" s="50">
        <v>64</v>
      </c>
      <c r="I111" s="85">
        <v>0</v>
      </c>
      <c r="J111" s="13">
        <f t="shared" si="2"/>
        <v>0</v>
      </c>
      <c r="K111" s="34">
        <f t="shared" si="3"/>
        <v>0</v>
      </c>
    </row>
    <row r="112" spans="1:11" ht="15.75">
      <c r="A112" s="100"/>
      <c r="B112" s="162"/>
      <c r="C112" s="154"/>
      <c r="D112" s="165"/>
      <c r="E112" s="3" t="s">
        <v>477</v>
      </c>
      <c r="F112" s="136"/>
      <c r="G112" s="50" t="s">
        <v>36</v>
      </c>
      <c r="H112" s="50">
        <v>180</v>
      </c>
      <c r="I112" s="85">
        <v>0</v>
      </c>
      <c r="J112" s="13">
        <f t="shared" si="2"/>
        <v>0</v>
      </c>
      <c r="K112" s="34">
        <f t="shared" si="3"/>
        <v>0</v>
      </c>
    </row>
    <row r="113" spans="1:11" ht="15.75">
      <c r="A113" s="100"/>
      <c r="B113" s="162"/>
      <c r="C113" s="154"/>
      <c r="D113" s="165"/>
      <c r="E113" s="52" t="s">
        <v>462</v>
      </c>
      <c r="F113" s="136"/>
      <c r="G113" s="50" t="s">
        <v>36</v>
      </c>
      <c r="H113" s="50">
        <v>12</v>
      </c>
      <c r="I113" s="85">
        <v>0</v>
      </c>
      <c r="J113" s="13">
        <f t="shared" si="2"/>
        <v>0</v>
      </c>
      <c r="K113" s="34">
        <f t="shared" si="3"/>
        <v>0</v>
      </c>
    </row>
    <row r="114" spans="1:11" ht="31.5">
      <c r="A114" s="100"/>
      <c r="B114" s="162"/>
      <c r="C114" s="154"/>
      <c r="D114" s="165"/>
      <c r="E114" s="50" t="s">
        <v>478</v>
      </c>
      <c r="F114" s="136"/>
      <c r="G114" s="50" t="s">
        <v>36</v>
      </c>
      <c r="H114" s="50">
        <v>2</v>
      </c>
      <c r="I114" s="85">
        <v>0</v>
      </c>
      <c r="J114" s="13">
        <f t="shared" si="2"/>
        <v>0</v>
      </c>
      <c r="K114" s="34">
        <f t="shared" si="3"/>
        <v>0</v>
      </c>
    </row>
    <row r="115" spans="1:11" ht="31.5">
      <c r="A115" s="100"/>
      <c r="B115" s="162"/>
      <c r="C115" s="154"/>
      <c r="D115" s="165"/>
      <c r="E115" s="50" t="s">
        <v>479</v>
      </c>
      <c r="F115" s="136"/>
      <c r="G115" s="50" t="s">
        <v>36</v>
      </c>
      <c r="H115" s="50">
        <v>2</v>
      </c>
      <c r="I115" s="85">
        <v>0</v>
      </c>
      <c r="J115" s="13">
        <f t="shared" si="2"/>
        <v>0</v>
      </c>
      <c r="K115" s="34">
        <f t="shared" si="3"/>
        <v>0</v>
      </c>
    </row>
    <row r="116" spans="1:11" ht="15.75">
      <c r="A116" s="100"/>
      <c r="B116" s="162"/>
      <c r="C116" s="154"/>
      <c r="D116" s="165"/>
      <c r="E116" s="3" t="s">
        <v>480</v>
      </c>
      <c r="F116" s="136"/>
      <c r="G116" s="50" t="s">
        <v>36</v>
      </c>
      <c r="H116" s="50">
        <v>1</v>
      </c>
      <c r="I116" s="85">
        <v>0</v>
      </c>
      <c r="J116" s="13">
        <f t="shared" si="2"/>
        <v>0</v>
      </c>
      <c r="K116" s="34">
        <f t="shared" si="3"/>
        <v>0</v>
      </c>
    </row>
    <row r="117" spans="1:11" ht="15.75">
      <c r="A117" s="100"/>
      <c r="B117" s="162"/>
      <c r="C117" s="154"/>
      <c r="D117" s="165"/>
      <c r="E117" s="3" t="s">
        <v>481</v>
      </c>
      <c r="F117" s="136"/>
      <c r="G117" s="50" t="s">
        <v>36</v>
      </c>
      <c r="H117" s="50">
        <v>1</v>
      </c>
      <c r="I117" s="85">
        <v>0</v>
      </c>
      <c r="J117" s="13">
        <f t="shared" si="2"/>
        <v>0</v>
      </c>
      <c r="K117" s="34">
        <f t="shared" si="3"/>
        <v>0</v>
      </c>
    </row>
    <row r="118" spans="1:11" ht="15.75">
      <c r="A118" s="100"/>
      <c r="B118" s="162"/>
      <c r="C118" s="154"/>
      <c r="D118" s="165"/>
      <c r="E118" s="3" t="s">
        <v>482</v>
      </c>
      <c r="F118" s="137"/>
      <c r="G118" s="50" t="s">
        <v>36</v>
      </c>
      <c r="H118" s="50">
        <v>2</v>
      </c>
      <c r="I118" s="85">
        <v>0</v>
      </c>
      <c r="J118" s="13">
        <f t="shared" si="2"/>
        <v>0</v>
      </c>
      <c r="K118" s="34">
        <f t="shared" si="3"/>
        <v>0</v>
      </c>
    </row>
    <row r="119" spans="1:11" ht="15.75">
      <c r="A119" s="100"/>
      <c r="B119" s="162"/>
      <c r="C119" s="154"/>
      <c r="D119" s="165"/>
      <c r="E119" s="3" t="s">
        <v>485</v>
      </c>
      <c r="F119" s="52" t="s">
        <v>488</v>
      </c>
      <c r="G119" s="50" t="s">
        <v>364</v>
      </c>
      <c r="H119" s="50">
        <v>1</v>
      </c>
      <c r="I119" s="85">
        <v>0</v>
      </c>
      <c r="J119" s="13">
        <f t="shared" si="2"/>
        <v>0</v>
      </c>
      <c r="K119" s="34">
        <f t="shared" si="3"/>
        <v>0</v>
      </c>
    </row>
    <row r="120" spans="1:11" ht="31.5">
      <c r="A120" s="100"/>
      <c r="B120" s="162"/>
      <c r="C120" s="154"/>
      <c r="D120" s="165"/>
      <c r="E120" s="50" t="s">
        <v>484</v>
      </c>
      <c r="F120" s="52" t="s">
        <v>488</v>
      </c>
      <c r="G120" s="50" t="s">
        <v>364</v>
      </c>
      <c r="H120" s="50">
        <v>2</v>
      </c>
      <c r="I120" s="85">
        <v>0</v>
      </c>
      <c r="J120" s="13">
        <f t="shared" si="2"/>
        <v>0</v>
      </c>
      <c r="K120" s="34">
        <f t="shared" si="3"/>
        <v>0</v>
      </c>
    </row>
    <row r="121" spans="1:11" ht="31.5">
      <c r="A121" s="100"/>
      <c r="B121" s="162"/>
      <c r="C121" s="154"/>
      <c r="D121" s="165"/>
      <c r="E121" s="50" t="s">
        <v>483</v>
      </c>
      <c r="F121" s="52"/>
      <c r="G121" s="50" t="s">
        <v>36</v>
      </c>
      <c r="H121" s="50">
        <v>8</v>
      </c>
      <c r="I121" s="85">
        <v>0</v>
      </c>
      <c r="J121" s="13">
        <f t="shared" si="2"/>
        <v>0</v>
      </c>
      <c r="K121" s="34">
        <f t="shared" si="3"/>
        <v>0</v>
      </c>
    </row>
    <row r="122" spans="1:11" ht="15.75">
      <c r="A122" s="100"/>
      <c r="B122" s="162"/>
      <c r="C122" s="154"/>
      <c r="D122" s="165"/>
      <c r="E122" s="3" t="s">
        <v>486</v>
      </c>
      <c r="F122" s="52" t="s">
        <v>463</v>
      </c>
      <c r="G122" s="50" t="s">
        <v>364</v>
      </c>
      <c r="H122" s="50">
        <v>1</v>
      </c>
      <c r="I122" s="85">
        <v>0</v>
      </c>
      <c r="J122" s="13">
        <f t="shared" si="2"/>
        <v>0</v>
      </c>
      <c r="K122" s="34">
        <f t="shared" si="3"/>
        <v>0</v>
      </c>
    </row>
    <row r="123" spans="1:11" ht="31.5">
      <c r="A123" s="100"/>
      <c r="B123" s="162"/>
      <c r="C123" s="172" t="s">
        <v>489</v>
      </c>
      <c r="D123" s="165">
        <v>8</v>
      </c>
      <c r="E123" s="50" t="s">
        <v>490</v>
      </c>
      <c r="F123" s="52"/>
      <c r="G123" s="50" t="s">
        <v>36</v>
      </c>
      <c r="H123" s="50">
        <v>1</v>
      </c>
      <c r="I123" s="85">
        <v>0</v>
      </c>
      <c r="J123" s="13">
        <f t="shared" si="2"/>
        <v>0</v>
      </c>
      <c r="K123" s="34">
        <f t="shared" si="3"/>
        <v>0</v>
      </c>
    </row>
    <row r="124" spans="1:11" ht="63">
      <c r="A124" s="100"/>
      <c r="B124" s="162"/>
      <c r="C124" s="172"/>
      <c r="D124" s="165"/>
      <c r="E124" s="50" t="s">
        <v>491</v>
      </c>
      <c r="F124" s="52"/>
      <c r="G124" s="50" t="s">
        <v>364</v>
      </c>
      <c r="H124" s="50">
        <v>1</v>
      </c>
      <c r="I124" s="85">
        <v>0</v>
      </c>
      <c r="J124" s="13">
        <f t="shared" si="2"/>
        <v>0</v>
      </c>
      <c r="K124" s="34">
        <f t="shared" si="3"/>
        <v>0</v>
      </c>
    </row>
    <row r="125" spans="1:11" ht="47.25">
      <c r="A125" s="100"/>
      <c r="B125" s="162"/>
      <c r="C125" s="172"/>
      <c r="D125" s="165"/>
      <c r="E125" s="50" t="s">
        <v>492</v>
      </c>
      <c r="F125" s="52"/>
      <c r="G125" s="50" t="s">
        <v>364</v>
      </c>
      <c r="H125" s="50">
        <v>1</v>
      </c>
      <c r="I125" s="85">
        <v>0</v>
      </c>
      <c r="J125" s="13">
        <f t="shared" si="2"/>
        <v>0</v>
      </c>
      <c r="K125" s="34">
        <f t="shared" si="3"/>
        <v>0</v>
      </c>
    </row>
    <row r="126" spans="1:11" ht="15.75">
      <c r="A126" s="100"/>
      <c r="B126" s="162"/>
      <c r="C126" s="172"/>
      <c r="D126" s="165"/>
      <c r="E126" s="50" t="s">
        <v>493</v>
      </c>
      <c r="F126" s="52" t="s">
        <v>488</v>
      </c>
      <c r="G126" s="50" t="s">
        <v>364</v>
      </c>
      <c r="H126" s="50">
        <v>1</v>
      </c>
      <c r="I126" s="85">
        <v>0</v>
      </c>
      <c r="J126" s="13">
        <f t="shared" si="2"/>
        <v>0</v>
      </c>
      <c r="K126" s="34">
        <f t="shared" si="3"/>
        <v>0</v>
      </c>
    </row>
    <row r="127" spans="1:11" ht="15.75">
      <c r="A127" s="100"/>
      <c r="B127" s="162"/>
      <c r="C127" s="172"/>
      <c r="D127" s="165"/>
      <c r="E127" s="50" t="s">
        <v>494</v>
      </c>
      <c r="F127" s="52"/>
      <c r="G127" s="50" t="s">
        <v>364</v>
      </c>
      <c r="H127" s="50">
        <v>1</v>
      </c>
      <c r="I127" s="85">
        <v>0</v>
      </c>
      <c r="J127" s="13">
        <f t="shared" si="2"/>
        <v>0</v>
      </c>
      <c r="K127" s="34">
        <f t="shared" si="3"/>
        <v>0</v>
      </c>
    </row>
    <row r="128" spans="1:11" ht="15.75">
      <c r="A128" s="100"/>
      <c r="B128" s="162"/>
      <c r="C128" s="172"/>
      <c r="D128" s="165"/>
      <c r="E128" s="50" t="s">
        <v>495</v>
      </c>
      <c r="F128" s="52" t="s">
        <v>488</v>
      </c>
      <c r="G128" s="50" t="s">
        <v>364</v>
      </c>
      <c r="H128" s="50">
        <v>1</v>
      </c>
      <c r="I128" s="85">
        <v>0</v>
      </c>
      <c r="J128" s="13">
        <f t="shared" si="2"/>
        <v>0</v>
      </c>
      <c r="K128" s="34">
        <f t="shared" si="3"/>
        <v>0</v>
      </c>
    </row>
    <row r="129" spans="1:13" ht="31.5">
      <c r="A129" s="100"/>
      <c r="B129" s="162"/>
      <c r="C129" s="172"/>
      <c r="D129" s="165"/>
      <c r="E129" s="50" t="s">
        <v>496</v>
      </c>
      <c r="F129" s="52" t="s">
        <v>488</v>
      </c>
      <c r="G129" s="50" t="s">
        <v>364</v>
      </c>
      <c r="H129" s="50">
        <v>1</v>
      </c>
      <c r="I129" s="85">
        <v>0</v>
      </c>
      <c r="J129" s="13">
        <f t="shared" si="2"/>
        <v>0</v>
      </c>
      <c r="K129" s="34">
        <f t="shared" si="3"/>
        <v>0</v>
      </c>
    </row>
    <row r="130" spans="1:13" ht="31.5">
      <c r="A130" s="100"/>
      <c r="B130" s="162"/>
      <c r="C130" s="172"/>
      <c r="D130" s="165"/>
      <c r="E130" s="50" t="s">
        <v>498</v>
      </c>
      <c r="F130" s="52"/>
      <c r="G130" s="50" t="s">
        <v>364</v>
      </c>
      <c r="H130" s="50">
        <v>1</v>
      </c>
      <c r="I130" s="85">
        <v>0</v>
      </c>
      <c r="J130" s="13">
        <f t="shared" si="2"/>
        <v>0</v>
      </c>
      <c r="K130" s="34">
        <f t="shared" si="3"/>
        <v>0</v>
      </c>
    </row>
    <row r="131" spans="1:13" ht="31.5">
      <c r="A131" s="100"/>
      <c r="B131" s="162"/>
      <c r="C131" s="172"/>
      <c r="D131" s="165"/>
      <c r="E131" s="50" t="s">
        <v>497</v>
      </c>
      <c r="F131" s="52" t="s">
        <v>488</v>
      </c>
      <c r="G131" s="50" t="s">
        <v>364</v>
      </c>
      <c r="H131" s="50">
        <v>1</v>
      </c>
      <c r="I131" s="85">
        <v>0</v>
      </c>
      <c r="J131" s="13">
        <f t="shared" ref="J131:J194" si="4">$I131*1.17</f>
        <v>0</v>
      </c>
      <c r="K131" s="34">
        <f t="shared" ref="K131:K194" si="5">$J131*$H131</f>
        <v>0</v>
      </c>
    </row>
    <row r="132" spans="1:13" ht="157.5">
      <c r="A132" s="100"/>
      <c r="B132" s="162"/>
      <c r="C132" s="107" t="s">
        <v>132</v>
      </c>
      <c r="D132" s="101">
        <v>9</v>
      </c>
      <c r="E132" s="50" t="s">
        <v>133</v>
      </c>
      <c r="F132" s="52" t="s">
        <v>82</v>
      </c>
      <c r="G132" s="50" t="s">
        <v>36</v>
      </c>
      <c r="H132" s="50">
        <v>4</v>
      </c>
      <c r="I132" s="85">
        <v>0</v>
      </c>
      <c r="J132" s="13">
        <f t="shared" si="4"/>
        <v>0</v>
      </c>
      <c r="K132" s="34">
        <f t="shared" si="5"/>
        <v>0</v>
      </c>
    </row>
    <row r="133" spans="1:13" ht="63">
      <c r="A133" s="100"/>
      <c r="B133" s="162"/>
      <c r="C133" s="108"/>
      <c r="D133" s="102"/>
      <c r="E133" s="50" t="s">
        <v>134</v>
      </c>
      <c r="F133" s="50" t="s">
        <v>82</v>
      </c>
      <c r="G133" s="50" t="s">
        <v>36</v>
      </c>
      <c r="H133" s="50">
        <v>2</v>
      </c>
      <c r="I133" s="85">
        <v>0</v>
      </c>
      <c r="J133" s="13">
        <f t="shared" si="4"/>
        <v>0</v>
      </c>
      <c r="K133" s="34">
        <f t="shared" si="5"/>
        <v>0</v>
      </c>
      <c r="M133" s="53"/>
    </row>
    <row r="134" spans="1:13" ht="126">
      <c r="A134" s="100"/>
      <c r="B134" s="162"/>
      <c r="C134" s="108"/>
      <c r="D134" s="102"/>
      <c r="E134" s="50" t="s">
        <v>135</v>
      </c>
      <c r="F134" s="50" t="s">
        <v>82</v>
      </c>
      <c r="G134" s="50" t="s">
        <v>36</v>
      </c>
      <c r="H134" s="50">
        <v>1</v>
      </c>
      <c r="I134" s="85">
        <v>0</v>
      </c>
      <c r="J134" s="13">
        <f t="shared" si="4"/>
        <v>0</v>
      </c>
      <c r="K134" s="34">
        <f t="shared" si="5"/>
        <v>0</v>
      </c>
    </row>
    <row r="135" spans="1:13" ht="24.75" customHeight="1">
      <c r="A135" s="100"/>
      <c r="B135" s="162"/>
      <c r="C135" s="108"/>
      <c r="D135" s="102"/>
      <c r="E135" s="7" t="s">
        <v>136</v>
      </c>
      <c r="F135" s="7" t="s">
        <v>82</v>
      </c>
      <c r="G135" s="7" t="s">
        <v>36</v>
      </c>
      <c r="H135" s="7">
        <v>2</v>
      </c>
      <c r="I135" s="85">
        <v>0</v>
      </c>
      <c r="J135" s="13">
        <f t="shared" si="4"/>
        <v>0</v>
      </c>
      <c r="K135" s="34">
        <f t="shared" si="5"/>
        <v>0</v>
      </c>
    </row>
    <row r="136" spans="1:13" ht="24.75" customHeight="1">
      <c r="A136" s="100"/>
      <c r="B136" s="162"/>
      <c r="C136" s="108"/>
      <c r="D136" s="102"/>
      <c r="E136" s="7" t="s">
        <v>499</v>
      </c>
      <c r="F136" s="7" t="s">
        <v>82</v>
      </c>
      <c r="G136" s="7" t="s">
        <v>36</v>
      </c>
      <c r="H136" s="7">
        <v>1</v>
      </c>
      <c r="I136" s="85">
        <v>0</v>
      </c>
      <c r="J136" s="13">
        <f t="shared" si="4"/>
        <v>0</v>
      </c>
      <c r="K136" s="34">
        <f t="shared" si="5"/>
        <v>0</v>
      </c>
    </row>
    <row r="137" spans="1:13" ht="16.5" thickBot="1">
      <c r="A137" s="100"/>
      <c r="B137" s="163"/>
      <c r="C137" s="109"/>
      <c r="D137" s="103"/>
      <c r="E137" s="7" t="s">
        <v>137</v>
      </c>
      <c r="F137" s="7" t="s">
        <v>82</v>
      </c>
      <c r="G137" s="7" t="s">
        <v>364</v>
      </c>
      <c r="H137" s="7">
        <v>1</v>
      </c>
      <c r="I137" s="85">
        <v>0</v>
      </c>
      <c r="J137" s="13">
        <f t="shared" si="4"/>
        <v>0</v>
      </c>
      <c r="K137" s="34">
        <f t="shared" si="5"/>
        <v>0</v>
      </c>
    </row>
    <row r="138" spans="1:13" ht="15.75">
      <c r="A138" s="100"/>
      <c r="B138" s="116" t="s">
        <v>138</v>
      </c>
      <c r="C138" s="107" t="s">
        <v>149</v>
      </c>
      <c r="D138" s="113" t="s">
        <v>148</v>
      </c>
      <c r="E138" s="18" t="s">
        <v>139</v>
      </c>
      <c r="F138" s="11" t="s">
        <v>82</v>
      </c>
      <c r="G138" s="11" t="s">
        <v>23</v>
      </c>
      <c r="H138" s="11">
        <v>1</v>
      </c>
      <c r="I138" s="85">
        <v>0</v>
      </c>
      <c r="J138" s="13">
        <f t="shared" si="4"/>
        <v>0</v>
      </c>
      <c r="K138" s="34">
        <f t="shared" si="5"/>
        <v>0</v>
      </c>
    </row>
    <row r="139" spans="1:13" ht="15.75">
      <c r="A139" s="100"/>
      <c r="B139" s="117"/>
      <c r="C139" s="108"/>
      <c r="D139" s="114"/>
      <c r="E139" s="18" t="s">
        <v>140</v>
      </c>
      <c r="F139" s="11" t="s">
        <v>82</v>
      </c>
      <c r="G139" s="11" t="s">
        <v>146</v>
      </c>
      <c r="H139" s="11">
        <v>1</v>
      </c>
      <c r="I139" s="85">
        <v>0</v>
      </c>
      <c r="J139" s="13">
        <f t="shared" si="4"/>
        <v>0</v>
      </c>
      <c r="K139" s="34">
        <f t="shared" si="5"/>
        <v>0</v>
      </c>
    </row>
    <row r="140" spans="1:13" ht="15.75">
      <c r="A140" s="100"/>
      <c r="B140" s="117"/>
      <c r="C140" s="108"/>
      <c r="D140" s="114"/>
      <c r="E140" s="18" t="s">
        <v>141</v>
      </c>
      <c r="F140" s="11" t="s">
        <v>82</v>
      </c>
      <c r="G140" s="11" t="s">
        <v>364</v>
      </c>
      <c r="H140" s="11">
        <v>1</v>
      </c>
      <c r="I140" s="85">
        <v>0</v>
      </c>
      <c r="J140" s="13">
        <f t="shared" si="4"/>
        <v>0</v>
      </c>
      <c r="K140" s="34">
        <f t="shared" si="5"/>
        <v>0</v>
      </c>
    </row>
    <row r="141" spans="1:13" ht="15.75">
      <c r="A141" s="100"/>
      <c r="B141" s="117"/>
      <c r="C141" s="108"/>
      <c r="D141" s="114"/>
      <c r="E141" s="6" t="s">
        <v>142</v>
      </c>
      <c r="F141" s="3" t="s">
        <v>82</v>
      </c>
      <c r="G141" s="3" t="s">
        <v>147</v>
      </c>
      <c r="H141" s="3">
        <v>1</v>
      </c>
      <c r="I141" s="85">
        <v>0</v>
      </c>
      <c r="J141" s="13">
        <f t="shared" si="4"/>
        <v>0</v>
      </c>
      <c r="K141" s="34">
        <f t="shared" si="5"/>
        <v>0</v>
      </c>
    </row>
    <row r="142" spans="1:13" ht="15.75">
      <c r="A142" s="100"/>
      <c r="B142" s="117"/>
      <c r="C142" s="108"/>
      <c r="D142" s="114"/>
      <c r="E142" s="6" t="s">
        <v>143</v>
      </c>
      <c r="F142" s="3" t="s">
        <v>82</v>
      </c>
      <c r="G142" s="3" t="s">
        <v>147</v>
      </c>
      <c r="H142" s="3">
        <v>2</v>
      </c>
      <c r="I142" s="85">
        <v>0</v>
      </c>
      <c r="J142" s="13">
        <f t="shared" si="4"/>
        <v>0</v>
      </c>
      <c r="K142" s="34">
        <f t="shared" si="5"/>
        <v>0</v>
      </c>
    </row>
    <row r="143" spans="1:13" ht="15.75">
      <c r="A143" s="100"/>
      <c r="B143" s="117"/>
      <c r="C143" s="108"/>
      <c r="D143" s="114"/>
      <c r="E143" s="6" t="s">
        <v>144</v>
      </c>
      <c r="F143" s="3" t="s">
        <v>82</v>
      </c>
      <c r="G143" s="3" t="s">
        <v>36</v>
      </c>
      <c r="H143" s="3">
        <v>2</v>
      </c>
      <c r="I143" s="85">
        <v>0</v>
      </c>
      <c r="J143" s="13">
        <f t="shared" si="4"/>
        <v>0</v>
      </c>
      <c r="K143" s="34">
        <f t="shared" si="5"/>
        <v>0</v>
      </c>
    </row>
    <row r="144" spans="1:13" ht="16.5" thickBot="1">
      <c r="A144" s="100"/>
      <c r="B144" s="118"/>
      <c r="C144" s="109"/>
      <c r="D144" s="115"/>
      <c r="E144" s="6" t="s">
        <v>145</v>
      </c>
      <c r="F144" s="3" t="s">
        <v>82</v>
      </c>
      <c r="G144" s="3" t="s">
        <v>36</v>
      </c>
      <c r="H144" s="3">
        <v>2</v>
      </c>
      <c r="I144" s="85">
        <v>0</v>
      </c>
      <c r="J144" s="13">
        <f t="shared" si="4"/>
        <v>0</v>
      </c>
      <c r="K144" s="34">
        <f t="shared" si="5"/>
        <v>0</v>
      </c>
    </row>
    <row r="145" spans="1:11" ht="47.25">
      <c r="A145" s="100"/>
      <c r="B145" s="173" t="s">
        <v>150</v>
      </c>
      <c r="C145" s="138" t="s">
        <v>154</v>
      </c>
      <c r="D145" s="176">
        <v>7</v>
      </c>
      <c r="E145" s="51" t="s">
        <v>151</v>
      </c>
      <c r="F145" s="51" t="s">
        <v>82</v>
      </c>
      <c r="G145" s="51" t="s">
        <v>147</v>
      </c>
      <c r="H145" s="51">
        <v>1</v>
      </c>
      <c r="I145" s="80">
        <v>0</v>
      </c>
      <c r="J145" s="13">
        <f t="shared" si="4"/>
        <v>0</v>
      </c>
      <c r="K145" s="34">
        <f t="shared" si="5"/>
        <v>0</v>
      </c>
    </row>
    <row r="146" spans="1:11" ht="47.25">
      <c r="A146" s="100"/>
      <c r="B146" s="174"/>
      <c r="C146" s="139"/>
      <c r="D146" s="177"/>
      <c r="E146" s="51" t="s">
        <v>152</v>
      </c>
      <c r="F146" s="51" t="s">
        <v>82</v>
      </c>
      <c r="G146" s="51" t="s">
        <v>147</v>
      </c>
      <c r="H146" s="51">
        <v>1</v>
      </c>
      <c r="I146" s="80">
        <v>0</v>
      </c>
      <c r="J146" s="13">
        <f t="shared" si="4"/>
        <v>0</v>
      </c>
      <c r="K146" s="34">
        <f t="shared" si="5"/>
        <v>0</v>
      </c>
    </row>
    <row r="147" spans="1:11" ht="47.25">
      <c r="A147" s="100"/>
      <c r="B147" s="174"/>
      <c r="C147" s="139"/>
      <c r="D147" s="177"/>
      <c r="E147" s="51" t="s">
        <v>153</v>
      </c>
      <c r="F147" s="51" t="s">
        <v>82</v>
      </c>
      <c r="G147" s="51" t="s">
        <v>147</v>
      </c>
      <c r="H147" s="51">
        <v>1</v>
      </c>
      <c r="I147" s="80">
        <v>0</v>
      </c>
      <c r="J147" s="13">
        <f t="shared" si="4"/>
        <v>0</v>
      </c>
      <c r="K147" s="34">
        <f t="shared" si="5"/>
        <v>0</v>
      </c>
    </row>
    <row r="148" spans="1:11" ht="31.5">
      <c r="A148" s="100"/>
      <c r="B148" s="174"/>
      <c r="C148" s="139"/>
      <c r="D148" s="177"/>
      <c r="E148" s="8" t="s">
        <v>365</v>
      </c>
      <c r="F148" s="51" t="s">
        <v>82</v>
      </c>
      <c r="G148" s="51" t="s">
        <v>147</v>
      </c>
      <c r="H148" s="90">
        <v>0</v>
      </c>
      <c r="I148" s="80">
        <v>0</v>
      </c>
      <c r="J148" s="13">
        <f t="shared" si="4"/>
        <v>0</v>
      </c>
      <c r="K148" s="34">
        <f t="shared" si="5"/>
        <v>0</v>
      </c>
    </row>
    <row r="149" spans="1:11" ht="31.5">
      <c r="A149" s="100"/>
      <c r="B149" s="174"/>
      <c r="C149" s="139"/>
      <c r="D149" s="177"/>
      <c r="E149" s="8" t="s">
        <v>366</v>
      </c>
      <c r="F149" s="51" t="s">
        <v>82</v>
      </c>
      <c r="G149" s="51" t="s">
        <v>147</v>
      </c>
      <c r="H149" s="90">
        <v>0</v>
      </c>
      <c r="I149" s="80">
        <v>0</v>
      </c>
      <c r="J149" s="13">
        <f t="shared" si="4"/>
        <v>0</v>
      </c>
      <c r="K149" s="34">
        <f t="shared" si="5"/>
        <v>0</v>
      </c>
    </row>
    <row r="150" spans="1:11" ht="15.75">
      <c r="A150" s="100"/>
      <c r="B150" s="174"/>
      <c r="C150" s="139"/>
      <c r="D150" s="178"/>
      <c r="E150" s="51" t="s">
        <v>367</v>
      </c>
      <c r="F150" s="51" t="s">
        <v>82</v>
      </c>
      <c r="G150" s="51" t="s">
        <v>147</v>
      </c>
      <c r="H150" s="51">
        <v>100</v>
      </c>
      <c r="I150" s="80">
        <v>0</v>
      </c>
      <c r="J150" s="13">
        <f t="shared" si="4"/>
        <v>0</v>
      </c>
      <c r="K150" s="34">
        <f t="shared" si="5"/>
        <v>0</v>
      </c>
    </row>
    <row r="151" spans="1:11" ht="32.25" thickBot="1">
      <c r="A151" s="100"/>
      <c r="B151" s="175"/>
      <c r="C151" s="70" t="s">
        <v>155</v>
      </c>
      <c r="D151" s="51">
        <v>8</v>
      </c>
      <c r="E151" s="51" t="s">
        <v>156</v>
      </c>
      <c r="F151" s="51" t="s">
        <v>157</v>
      </c>
      <c r="G151" s="51" t="s">
        <v>156</v>
      </c>
      <c r="H151" s="51">
        <v>1</v>
      </c>
      <c r="I151" s="80">
        <v>0</v>
      </c>
      <c r="J151" s="13">
        <f t="shared" si="4"/>
        <v>0</v>
      </c>
      <c r="K151" s="34">
        <f t="shared" si="5"/>
        <v>0</v>
      </c>
    </row>
    <row r="152" spans="1:11" ht="14.25" customHeight="1">
      <c r="A152" s="100"/>
      <c r="B152" s="130" t="s">
        <v>158</v>
      </c>
      <c r="C152" s="138" t="s">
        <v>175</v>
      </c>
      <c r="D152" s="135" t="s">
        <v>159</v>
      </c>
      <c r="E152" s="51" t="s">
        <v>160</v>
      </c>
      <c r="F152" s="51" t="s">
        <v>161</v>
      </c>
      <c r="G152" s="51" t="s">
        <v>166</v>
      </c>
      <c r="H152" s="51">
        <v>200</v>
      </c>
      <c r="I152" s="80">
        <v>0</v>
      </c>
      <c r="J152" s="13">
        <f t="shared" si="4"/>
        <v>0</v>
      </c>
      <c r="K152" s="34">
        <f t="shared" si="5"/>
        <v>0</v>
      </c>
    </row>
    <row r="153" spans="1:11" ht="14.25" customHeight="1">
      <c r="A153" s="100"/>
      <c r="B153" s="131"/>
      <c r="C153" s="139"/>
      <c r="D153" s="136"/>
      <c r="E153" s="51" t="s">
        <v>162</v>
      </c>
      <c r="F153" s="51" t="s">
        <v>161</v>
      </c>
      <c r="G153" s="51" t="s">
        <v>166</v>
      </c>
      <c r="H153" s="51">
        <v>100</v>
      </c>
      <c r="I153" s="80">
        <v>0</v>
      </c>
      <c r="J153" s="13">
        <f t="shared" si="4"/>
        <v>0</v>
      </c>
      <c r="K153" s="34">
        <f t="shared" si="5"/>
        <v>0</v>
      </c>
    </row>
    <row r="154" spans="1:11" ht="14.25" customHeight="1">
      <c r="A154" s="100"/>
      <c r="B154" s="131"/>
      <c r="C154" s="139"/>
      <c r="D154" s="136"/>
      <c r="E154" s="51" t="s">
        <v>163</v>
      </c>
      <c r="F154" s="51" t="s">
        <v>161</v>
      </c>
      <c r="G154" s="51" t="s">
        <v>166</v>
      </c>
      <c r="H154" s="51">
        <v>130</v>
      </c>
      <c r="I154" s="80">
        <v>0</v>
      </c>
      <c r="J154" s="13">
        <f t="shared" si="4"/>
        <v>0</v>
      </c>
      <c r="K154" s="34">
        <f t="shared" si="5"/>
        <v>0</v>
      </c>
    </row>
    <row r="155" spans="1:11" ht="14.25" customHeight="1">
      <c r="A155" s="100"/>
      <c r="B155" s="131"/>
      <c r="C155" s="140"/>
      <c r="D155" s="137"/>
      <c r="E155" s="51" t="s">
        <v>164</v>
      </c>
      <c r="F155" s="51" t="s">
        <v>161</v>
      </c>
      <c r="G155" s="51" t="s">
        <v>166</v>
      </c>
      <c r="H155" s="51">
        <v>70</v>
      </c>
      <c r="I155" s="80">
        <v>0</v>
      </c>
      <c r="J155" s="13">
        <f t="shared" si="4"/>
        <v>0</v>
      </c>
      <c r="K155" s="34">
        <f t="shared" si="5"/>
        <v>0</v>
      </c>
    </row>
    <row r="156" spans="1:11" ht="31.5">
      <c r="A156" s="100"/>
      <c r="B156" s="131"/>
      <c r="C156" s="138" t="s">
        <v>176</v>
      </c>
      <c r="D156" s="135" t="s">
        <v>65</v>
      </c>
      <c r="E156" s="51" t="s">
        <v>165</v>
      </c>
      <c r="F156" s="51" t="s">
        <v>82</v>
      </c>
      <c r="G156" s="51" t="s">
        <v>166</v>
      </c>
      <c r="H156" s="51">
        <v>360</v>
      </c>
      <c r="I156" s="80">
        <v>0</v>
      </c>
      <c r="J156" s="13">
        <f t="shared" si="4"/>
        <v>0</v>
      </c>
      <c r="K156" s="34">
        <f t="shared" si="5"/>
        <v>0</v>
      </c>
    </row>
    <row r="157" spans="1:11" ht="15.75">
      <c r="A157" s="100"/>
      <c r="B157" s="131"/>
      <c r="C157" s="139"/>
      <c r="D157" s="136"/>
      <c r="E157" s="3" t="s">
        <v>167</v>
      </c>
      <c r="F157" s="51" t="s">
        <v>82</v>
      </c>
      <c r="G157" s="51" t="s">
        <v>166</v>
      </c>
      <c r="H157" s="51">
        <v>180</v>
      </c>
      <c r="I157" s="80">
        <v>0</v>
      </c>
      <c r="J157" s="13">
        <f t="shared" si="4"/>
        <v>0</v>
      </c>
      <c r="K157" s="34">
        <f t="shared" si="5"/>
        <v>0</v>
      </c>
    </row>
    <row r="158" spans="1:11" ht="15.75">
      <c r="A158" s="100"/>
      <c r="B158" s="131"/>
      <c r="C158" s="139"/>
      <c r="D158" s="136"/>
      <c r="E158" s="3" t="s">
        <v>168</v>
      </c>
      <c r="F158" s="51" t="s">
        <v>82</v>
      </c>
      <c r="G158" s="51" t="s">
        <v>166</v>
      </c>
      <c r="H158" s="51">
        <v>60</v>
      </c>
      <c r="I158" s="80">
        <v>0</v>
      </c>
      <c r="J158" s="13">
        <f t="shared" si="4"/>
        <v>0</v>
      </c>
      <c r="K158" s="34">
        <f t="shared" si="5"/>
        <v>0</v>
      </c>
    </row>
    <row r="159" spans="1:11" ht="15.75">
      <c r="A159" s="100"/>
      <c r="B159" s="131"/>
      <c r="C159" s="139"/>
      <c r="D159" s="136"/>
      <c r="E159" s="50" t="s">
        <v>170</v>
      </c>
      <c r="F159" s="51" t="s">
        <v>82</v>
      </c>
      <c r="G159" s="51" t="s">
        <v>166</v>
      </c>
      <c r="H159" s="51">
        <v>40</v>
      </c>
      <c r="I159" s="80">
        <v>0</v>
      </c>
      <c r="J159" s="13">
        <f t="shared" si="4"/>
        <v>0</v>
      </c>
      <c r="K159" s="34">
        <f t="shared" si="5"/>
        <v>0</v>
      </c>
    </row>
    <row r="160" spans="1:11" ht="31.5">
      <c r="A160" s="100"/>
      <c r="B160" s="131"/>
      <c r="C160" s="139"/>
      <c r="D160" s="136"/>
      <c r="E160" s="50" t="s">
        <v>169</v>
      </c>
      <c r="F160" s="51" t="s">
        <v>82</v>
      </c>
      <c r="G160" s="51" t="s">
        <v>166</v>
      </c>
      <c r="H160" s="51">
        <v>210</v>
      </c>
      <c r="I160" s="80">
        <v>0</v>
      </c>
      <c r="J160" s="13">
        <f t="shared" si="4"/>
        <v>0</v>
      </c>
      <c r="K160" s="34">
        <f t="shared" si="5"/>
        <v>0</v>
      </c>
    </row>
    <row r="161" spans="1:11" ht="31.5">
      <c r="A161" s="100"/>
      <c r="B161" s="131"/>
      <c r="C161" s="139"/>
      <c r="D161" s="136"/>
      <c r="E161" s="50" t="s">
        <v>171</v>
      </c>
      <c r="F161" s="51" t="s">
        <v>82</v>
      </c>
      <c r="G161" s="51" t="s">
        <v>173</v>
      </c>
      <c r="H161" s="51">
        <v>50</v>
      </c>
      <c r="I161" s="80">
        <v>0</v>
      </c>
      <c r="J161" s="13">
        <f t="shared" si="4"/>
        <v>0</v>
      </c>
      <c r="K161" s="34">
        <f t="shared" si="5"/>
        <v>0</v>
      </c>
    </row>
    <row r="162" spans="1:11" ht="47.25">
      <c r="A162" s="100"/>
      <c r="B162" s="131"/>
      <c r="C162" s="140"/>
      <c r="D162" s="137"/>
      <c r="E162" s="50" t="s">
        <v>172</v>
      </c>
      <c r="F162" s="51" t="s">
        <v>82</v>
      </c>
      <c r="G162" s="51" t="s">
        <v>174</v>
      </c>
      <c r="H162" s="51">
        <v>50</v>
      </c>
      <c r="I162" s="80">
        <v>0</v>
      </c>
      <c r="J162" s="13">
        <f t="shared" si="4"/>
        <v>0</v>
      </c>
      <c r="K162" s="34">
        <f t="shared" si="5"/>
        <v>0</v>
      </c>
    </row>
    <row r="163" spans="1:11" ht="14.25" customHeight="1">
      <c r="A163" s="100"/>
      <c r="B163" s="131"/>
      <c r="C163" s="138" t="s">
        <v>177</v>
      </c>
      <c r="D163" s="135" t="s">
        <v>178</v>
      </c>
      <c r="E163" s="51" t="s">
        <v>160</v>
      </c>
      <c r="F163" s="51" t="s">
        <v>161</v>
      </c>
      <c r="G163" s="51" t="s">
        <v>166</v>
      </c>
      <c r="H163" s="51">
        <v>200</v>
      </c>
      <c r="I163" s="80">
        <v>0</v>
      </c>
      <c r="J163" s="13">
        <f t="shared" si="4"/>
        <v>0</v>
      </c>
      <c r="K163" s="34">
        <f t="shared" si="5"/>
        <v>0</v>
      </c>
    </row>
    <row r="164" spans="1:11" ht="14.25" customHeight="1">
      <c r="A164" s="100"/>
      <c r="B164" s="131"/>
      <c r="C164" s="139"/>
      <c r="D164" s="136"/>
      <c r="E164" s="51" t="s">
        <v>162</v>
      </c>
      <c r="F164" s="51" t="s">
        <v>161</v>
      </c>
      <c r="G164" s="51" t="s">
        <v>166</v>
      </c>
      <c r="H164" s="51">
        <v>100</v>
      </c>
      <c r="I164" s="80">
        <v>0</v>
      </c>
      <c r="J164" s="13">
        <f t="shared" si="4"/>
        <v>0</v>
      </c>
      <c r="K164" s="34">
        <f t="shared" si="5"/>
        <v>0</v>
      </c>
    </row>
    <row r="165" spans="1:11" ht="14.25" customHeight="1">
      <c r="A165" s="100"/>
      <c r="B165" s="131"/>
      <c r="C165" s="139"/>
      <c r="D165" s="136"/>
      <c r="E165" s="51" t="s">
        <v>163</v>
      </c>
      <c r="F165" s="51" t="s">
        <v>161</v>
      </c>
      <c r="G165" s="51" t="s">
        <v>166</v>
      </c>
      <c r="H165" s="51">
        <v>130</v>
      </c>
      <c r="I165" s="80">
        <v>0</v>
      </c>
      <c r="J165" s="13">
        <f t="shared" si="4"/>
        <v>0</v>
      </c>
      <c r="K165" s="34">
        <f t="shared" si="5"/>
        <v>0</v>
      </c>
    </row>
    <row r="166" spans="1:11" ht="14.25" customHeight="1">
      <c r="A166" s="100"/>
      <c r="B166" s="131"/>
      <c r="C166" s="140"/>
      <c r="D166" s="137"/>
      <c r="E166" s="51" t="s">
        <v>164</v>
      </c>
      <c r="F166" s="51" t="s">
        <v>161</v>
      </c>
      <c r="G166" s="51" t="s">
        <v>166</v>
      </c>
      <c r="H166" s="3">
        <v>70</v>
      </c>
      <c r="I166" s="80">
        <v>0</v>
      </c>
      <c r="J166" s="13">
        <f t="shared" si="4"/>
        <v>0</v>
      </c>
      <c r="K166" s="34">
        <f t="shared" si="5"/>
        <v>0</v>
      </c>
    </row>
    <row r="167" spans="1:11" ht="14.25" customHeight="1">
      <c r="A167" s="100"/>
      <c r="B167" s="131"/>
      <c r="C167" s="107" t="s">
        <v>179</v>
      </c>
      <c r="D167" s="113" t="s">
        <v>180</v>
      </c>
      <c r="E167" s="51" t="s">
        <v>165</v>
      </c>
      <c r="F167" s="3" t="s">
        <v>82</v>
      </c>
      <c r="G167" s="51" t="s">
        <v>166</v>
      </c>
      <c r="H167" s="51">
        <v>360</v>
      </c>
      <c r="I167" s="80">
        <v>0</v>
      </c>
      <c r="J167" s="13">
        <f t="shared" si="4"/>
        <v>0</v>
      </c>
      <c r="K167" s="34">
        <f t="shared" si="5"/>
        <v>0</v>
      </c>
    </row>
    <row r="168" spans="1:11" ht="15.75">
      <c r="A168" s="100"/>
      <c r="B168" s="131"/>
      <c r="C168" s="108"/>
      <c r="D168" s="114"/>
      <c r="E168" s="3" t="s">
        <v>167</v>
      </c>
      <c r="F168" s="3" t="s">
        <v>82</v>
      </c>
      <c r="G168" s="51" t="s">
        <v>166</v>
      </c>
      <c r="H168" s="51">
        <v>180</v>
      </c>
      <c r="I168" s="80">
        <v>0</v>
      </c>
      <c r="J168" s="13">
        <f t="shared" si="4"/>
        <v>0</v>
      </c>
      <c r="K168" s="34">
        <f t="shared" si="5"/>
        <v>0</v>
      </c>
    </row>
    <row r="169" spans="1:11" ht="15.75">
      <c r="A169" s="100"/>
      <c r="B169" s="131"/>
      <c r="C169" s="108"/>
      <c r="D169" s="114"/>
      <c r="E169" s="3" t="s">
        <v>168</v>
      </c>
      <c r="F169" s="3" t="s">
        <v>82</v>
      </c>
      <c r="G169" s="51" t="s">
        <v>166</v>
      </c>
      <c r="H169" s="51">
        <v>60</v>
      </c>
      <c r="I169" s="80">
        <v>0</v>
      </c>
      <c r="J169" s="13">
        <f t="shared" si="4"/>
        <v>0</v>
      </c>
      <c r="K169" s="34">
        <f t="shared" si="5"/>
        <v>0</v>
      </c>
    </row>
    <row r="170" spans="1:11" ht="15.75">
      <c r="A170" s="100"/>
      <c r="B170" s="131"/>
      <c r="C170" s="108"/>
      <c r="D170" s="114"/>
      <c r="E170" s="50" t="s">
        <v>170</v>
      </c>
      <c r="F170" s="3" t="s">
        <v>82</v>
      </c>
      <c r="G170" s="51" t="s">
        <v>166</v>
      </c>
      <c r="H170" s="51">
        <v>40</v>
      </c>
      <c r="I170" s="80">
        <v>0</v>
      </c>
      <c r="J170" s="13">
        <f t="shared" si="4"/>
        <v>0</v>
      </c>
      <c r="K170" s="34">
        <f t="shared" si="5"/>
        <v>0</v>
      </c>
    </row>
    <row r="171" spans="1:11" ht="31.5">
      <c r="A171" s="100"/>
      <c r="B171" s="131"/>
      <c r="C171" s="108"/>
      <c r="D171" s="114"/>
      <c r="E171" s="50" t="s">
        <v>169</v>
      </c>
      <c r="F171" s="3" t="s">
        <v>82</v>
      </c>
      <c r="G171" s="51" t="s">
        <v>166</v>
      </c>
      <c r="H171" s="51">
        <v>210</v>
      </c>
      <c r="I171" s="80">
        <v>0</v>
      </c>
      <c r="J171" s="13">
        <f t="shared" si="4"/>
        <v>0</v>
      </c>
      <c r="K171" s="34">
        <f t="shared" si="5"/>
        <v>0</v>
      </c>
    </row>
    <row r="172" spans="1:11" ht="31.5">
      <c r="A172" s="100"/>
      <c r="B172" s="131"/>
      <c r="C172" s="108"/>
      <c r="D172" s="114"/>
      <c r="E172" s="50" t="s">
        <v>171</v>
      </c>
      <c r="F172" s="3" t="s">
        <v>82</v>
      </c>
      <c r="G172" s="51" t="s">
        <v>173</v>
      </c>
      <c r="H172" s="51">
        <v>50</v>
      </c>
      <c r="I172" s="80">
        <v>0</v>
      </c>
      <c r="J172" s="13">
        <f t="shared" si="4"/>
        <v>0</v>
      </c>
      <c r="K172" s="34">
        <f t="shared" si="5"/>
        <v>0</v>
      </c>
    </row>
    <row r="173" spans="1:11" ht="48" thickBot="1">
      <c r="A173" s="100"/>
      <c r="B173" s="132"/>
      <c r="C173" s="109"/>
      <c r="D173" s="115"/>
      <c r="E173" s="50" t="s">
        <v>172</v>
      </c>
      <c r="F173" s="3" t="s">
        <v>82</v>
      </c>
      <c r="G173" s="51" t="s">
        <v>174</v>
      </c>
      <c r="H173" s="51">
        <v>50</v>
      </c>
      <c r="I173" s="80">
        <v>0</v>
      </c>
      <c r="J173" s="13">
        <f t="shared" si="4"/>
        <v>0</v>
      </c>
      <c r="K173" s="34">
        <f t="shared" si="5"/>
        <v>0</v>
      </c>
    </row>
    <row r="174" spans="1:11" ht="15.75">
      <c r="A174" s="100"/>
      <c r="B174" s="133" t="s">
        <v>185</v>
      </c>
      <c r="C174" s="110" t="s">
        <v>181</v>
      </c>
      <c r="D174" s="113" t="s">
        <v>148</v>
      </c>
      <c r="E174" s="3" t="s">
        <v>182</v>
      </c>
      <c r="F174" s="3" t="s">
        <v>82</v>
      </c>
      <c r="G174" s="3" t="s">
        <v>184</v>
      </c>
      <c r="H174" s="3">
        <v>14</v>
      </c>
      <c r="I174" s="80">
        <v>0</v>
      </c>
      <c r="J174" s="13">
        <f t="shared" si="4"/>
        <v>0</v>
      </c>
      <c r="K174" s="34">
        <f t="shared" si="5"/>
        <v>0</v>
      </c>
    </row>
    <row r="175" spans="1:11" ht="16.5" thickBot="1">
      <c r="A175" s="100"/>
      <c r="B175" s="134"/>
      <c r="C175" s="112"/>
      <c r="D175" s="115"/>
      <c r="E175" s="3" t="s">
        <v>183</v>
      </c>
      <c r="F175" s="3" t="s">
        <v>82</v>
      </c>
      <c r="G175" s="3" t="s">
        <v>23</v>
      </c>
      <c r="H175" s="3">
        <v>2</v>
      </c>
      <c r="I175" s="80">
        <v>0</v>
      </c>
      <c r="J175" s="13">
        <f t="shared" si="4"/>
        <v>0</v>
      </c>
      <c r="K175" s="34">
        <f t="shared" si="5"/>
        <v>0</v>
      </c>
    </row>
    <row r="176" spans="1:11" ht="14.25" customHeight="1">
      <c r="A176" s="100"/>
      <c r="B176" s="116" t="s">
        <v>76</v>
      </c>
      <c r="C176" s="110" t="s">
        <v>186</v>
      </c>
      <c r="D176" s="113" t="s">
        <v>148</v>
      </c>
      <c r="E176" s="3" t="s">
        <v>187</v>
      </c>
      <c r="F176" s="3" t="s">
        <v>82</v>
      </c>
      <c r="G176" s="3" t="s">
        <v>188</v>
      </c>
      <c r="H176" s="89">
        <v>2500</v>
      </c>
      <c r="I176" s="80">
        <v>0</v>
      </c>
      <c r="J176" s="13">
        <f t="shared" si="4"/>
        <v>0</v>
      </c>
      <c r="K176" s="34">
        <f t="shared" si="5"/>
        <v>0</v>
      </c>
    </row>
    <row r="177" spans="1:11" ht="14.25" customHeight="1">
      <c r="A177" s="100"/>
      <c r="B177" s="117"/>
      <c r="C177" s="111"/>
      <c r="D177" s="114"/>
      <c r="E177" s="3" t="s">
        <v>189</v>
      </c>
      <c r="F177" s="3" t="s">
        <v>82</v>
      </c>
      <c r="G177" s="3" t="s">
        <v>188</v>
      </c>
      <c r="H177" s="89">
        <v>3000</v>
      </c>
      <c r="I177" s="80">
        <v>0</v>
      </c>
      <c r="J177" s="13">
        <f t="shared" si="4"/>
        <v>0</v>
      </c>
      <c r="K177" s="34">
        <f t="shared" si="5"/>
        <v>0</v>
      </c>
    </row>
    <row r="178" spans="1:11" ht="15.75">
      <c r="A178" s="100"/>
      <c r="B178" s="117"/>
      <c r="C178" s="111"/>
      <c r="D178" s="114"/>
      <c r="E178" s="3" t="s">
        <v>190</v>
      </c>
      <c r="F178" s="3" t="s">
        <v>82</v>
      </c>
      <c r="G178" s="3" t="s">
        <v>188</v>
      </c>
      <c r="H178" s="89">
        <v>800</v>
      </c>
      <c r="I178" s="80">
        <v>0</v>
      </c>
      <c r="J178" s="13">
        <f t="shared" si="4"/>
        <v>0</v>
      </c>
      <c r="K178" s="34">
        <f t="shared" si="5"/>
        <v>0</v>
      </c>
    </row>
    <row r="179" spans="1:11" ht="16.5" thickBot="1">
      <c r="A179" s="100"/>
      <c r="B179" s="118"/>
      <c r="C179" s="112"/>
      <c r="D179" s="115"/>
      <c r="E179" s="3" t="s">
        <v>191</v>
      </c>
      <c r="F179" s="3" t="s">
        <v>82</v>
      </c>
      <c r="G179" s="3" t="s">
        <v>24</v>
      </c>
      <c r="H179" s="89">
        <v>1000</v>
      </c>
      <c r="I179" s="80">
        <v>0</v>
      </c>
      <c r="J179" s="13">
        <f t="shared" si="4"/>
        <v>0</v>
      </c>
      <c r="K179" s="34">
        <f t="shared" si="5"/>
        <v>0</v>
      </c>
    </row>
    <row r="180" spans="1:11" ht="47.25">
      <c r="A180" s="100"/>
      <c r="B180" s="119" t="s">
        <v>192</v>
      </c>
      <c r="C180" s="110" t="s">
        <v>193</v>
      </c>
      <c r="D180" s="113" t="s">
        <v>148</v>
      </c>
      <c r="E180" s="3" t="s">
        <v>194</v>
      </c>
      <c r="F180" s="50" t="s">
        <v>198</v>
      </c>
      <c r="G180" s="3" t="s">
        <v>197</v>
      </c>
      <c r="H180" s="3">
        <v>1000</v>
      </c>
      <c r="I180" s="80">
        <v>0</v>
      </c>
      <c r="J180" s="13">
        <f t="shared" si="4"/>
        <v>0</v>
      </c>
      <c r="K180" s="34">
        <f t="shared" si="5"/>
        <v>0</v>
      </c>
    </row>
    <row r="181" spans="1:11" ht="15.75">
      <c r="A181" s="100"/>
      <c r="B181" s="120"/>
      <c r="C181" s="111"/>
      <c r="D181" s="114"/>
      <c r="E181" s="3" t="s">
        <v>195</v>
      </c>
      <c r="F181" s="3"/>
      <c r="G181" s="3" t="s">
        <v>196</v>
      </c>
      <c r="H181" s="3">
        <v>20000</v>
      </c>
      <c r="I181" s="80">
        <v>0</v>
      </c>
      <c r="J181" s="13">
        <f t="shared" si="4"/>
        <v>0</v>
      </c>
      <c r="K181" s="34">
        <f t="shared" si="5"/>
        <v>0</v>
      </c>
    </row>
    <row r="182" spans="1:11" ht="21.75" customHeight="1">
      <c r="A182" s="100"/>
      <c r="B182" s="120"/>
      <c r="C182" s="111"/>
      <c r="D182" s="114"/>
      <c r="E182" s="89"/>
      <c r="F182" s="97"/>
      <c r="G182" s="89"/>
      <c r="H182" s="89"/>
      <c r="I182" s="98"/>
      <c r="J182" s="95"/>
      <c r="K182" s="96"/>
    </row>
    <row r="183" spans="1:11" ht="31.5">
      <c r="A183" s="100"/>
      <c r="B183" s="120"/>
      <c r="C183" s="111"/>
      <c r="D183" s="114"/>
      <c r="E183" s="5" t="s">
        <v>199</v>
      </c>
      <c r="F183" s="4" t="s">
        <v>200</v>
      </c>
      <c r="G183" s="3" t="s">
        <v>25</v>
      </c>
      <c r="H183" s="3">
        <v>5000</v>
      </c>
      <c r="I183" s="80">
        <v>0</v>
      </c>
      <c r="J183" s="13">
        <f t="shared" si="4"/>
        <v>0</v>
      </c>
      <c r="K183" s="34">
        <f t="shared" si="5"/>
        <v>0</v>
      </c>
    </row>
    <row r="184" spans="1:11" ht="47.25">
      <c r="A184" s="100"/>
      <c r="B184" s="120"/>
      <c r="C184" s="111"/>
      <c r="D184" s="114"/>
      <c r="E184" s="5" t="s">
        <v>201</v>
      </c>
      <c r="F184" s="6" t="s">
        <v>202</v>
      </c>
      <c r="G184" s="3" t="s">
        <v>25</v>
      </c>
      <c r="H184" s="3">
        <v>50</v>
      </c>
      <c r="I184" s="80">
        <v>0</v>
      </c>
      <c r="J184" s="13">
        <f t="shared" si="4"/>
        <v>0</v>
      </c>
      <c r="K184" s="34">
        <f t="shared" si="5"/>
        <v>0</v>
      </c>
    </row>
    <row r="185" spans="1:11" ht="15.75">
      <c r="A185" s="100"/>
      <c r="B185" s="120"/>
      <c r="C185" s="111"/>
      <c r="D185" s="114"/>
      <c r="E185" s="19" t="s">
        <v>203</v>
      </c>
      <c r="F185" s="11" t="s">
        <v>82</v>
      </c>
      <c r="G185" s="11" t="s">
        <v>25</v>
      </c>
      <c r="H185" s="11">
        <v>200</v>
      </c>
      <c r="I185" s="80">
        <v>0</v>
      </c>
      <c r="J185" s="13">
        <f t="shared" si="4"/>
        <v>0</v>
      </c>
      <c r="K185" s="34">
        <f t="shared" si="5"/>
        <v>0</v>
      </c>
    </row>
    <row r="186" spans="1:11" ht="15.75">
      <c r="A186" s="100"/>
      <c r="B186" s="120"/>
      <c r="C186" s="111"/>
      <c r="D186" s="114"/>
      <c r="E186" s="18" t="s">
        <v>204</v>
      </c>
      <c r="F186" s="11" t="s">
        <v>82</v>
      </c>
      <c r="G186" s="11" t="s">
        <v>318</v>
      </c>
      <c r="H186" s="11">
        <v>4</v>
      </c>
      <c r="I186" s="80">
        <v>0</v>
      </c>
      <c r="J186" s="13">
        <f t="shared" si="4"/>
        <v>0</v>
      </c>
      <c r="K186" s="34">
        <f t="shared" si="5"/>
        <v>0</v>
      </c>
    </row>
    <row r="187" spans="1:11" ht="15.75">
      <c r="A187" s="100"/>
      <c r="B187" s="120"/>
      <c r="C187" s="111"/>
      <c r="D187" s="114"/>
      <c r="E187" s="18" t="s">
        <v>205</v>
      </c>
      <c r="F187" s="11" t="s">
        <v>82</v>
      </c>
      <c r="G187" s="11" t="s">
        <v>318</v>
      </c>
      <c r="H187" s="11">
        <v>2</v>
      </c>
      <c r="I187" s="80">
        <v>0</v>
      </c>
      <c r="J187" s="13">
        <f t="shared" si="4"/>
        <v>0</v>
      </c>
      <c r="K187" s="34">
        <f t="shared" si="5"/>
        <v>0</v>
      </c>
    </row>
    <row r="188" spans="1:11" ht="15.75">
      <c r="A188" s="100"/>
      <c r="B188" s="120"/>
      <c r="C188" s="111"/>
      <c r="D188" s="114"/>
      <c r="E188" s="6" t="s">
        <v>206</v>
      </c>
      <c r="F188" s="3" t="s">
        <v>82</v>
      </c>
      <c r="G188" s="3" t="s">
        <v>120</v>
      </c>
      <c r="H188" s="3">
        <v>135</v>
      </c>
      <c r="I188" s="80">
        <v>0</v>
      </c>
      <c r="J188" s="13">
        <f t="shared" si="4"/>
        <v>0</v>
      </c>
      <c r="K188" s="34">
        <f t="shared" si="5"/>
        <v>0</v>
      </c>
    </row>
    <row r="189" spans="1:11" ht="15.75">
      <c r="A189" s="100"/>
      <c r="B189" s="120"/>
      <c r="C189" s="111"/>
      <c r="D189" s="114"/>
      <c r="E189" s="3" t="s">
        <v>207</v>
      </c>
      <c r="F189" s="3" t="s">
        <v>82</v>
      </c>
      <c r="G189" s="11" t="s">
        <v>25</v>
      </c>
      <c r="H189" s="3">
        <v>2500</v>
      </c>
      <c r="I189" s="80">
        <v>0</v>
      </c>
      <c r="J189" s="13">
        <f t="shared" si="4"/>
        <v>0</v>
      </c>
      <c r="K189" s="34">
        <f t="shared" si="5"/>
        <v>0</v>
      </c>
    </row>
    <row r="190" spans="1:11" ht="31.5">
      <c r="A190" s="100"/>
      <c r="B190" s="120"/>
      <c r="C190" s="111"/>
      <c r="D190" s="114"/>
      <c r="E190" s="50" t="s">
        <v>208</v>
      </c>
      <c r="F190" s="3" t="s">
        <v>82</v>
      </c>
      <c r="G190" s="3" t="s">
        <v>209</v>
      </c>
      <c r="H190" s="3">
        <v>10</v>
      </c>
      <c r="I190" s="80">
        <v>0</v>
      </c>
      <c r="J190" s="13">
        <f t="shared" si="4"/>
        <v>0</v>
      </c>
      <c r="K190" s="34">
        <f t="shared" si="5"/>
        <v>0</v>
      </c>
    </row>
    <row r="191" spans="1:11" ht="31.5">
      <c r="A191" s="100"/>
      <c r="B191" s="120"/>
      <c r="C191" s="111"/>
      <c r="D191" s="114"/>
      <c r="E191" s="20" t="s">
        <v>210</v>
      </c>
      <c r="F191" s="3" t="s">
        <v>82</v>
      </c>
      <c r="G191" s="3" t="s">
        <v>25</v>
      </c>
      <c r="H191" s="3">
        <v>1200</v>
      </c>
      <c r="I191" s="80">
        <v>0</v>
      </c>
      <c r="J191" s="13">
        <f t="shared" si="4"/>
        <v>0</v>
      </c>
      <c r="K191" s="34">
        <f t="shared" si="5"/>
        <v>0</v>
      </c>
    </row>
    <row r="192" spans="1:11" ht="15.75">
      <c r="A192" s="100"/>
      <c r="B192" s="120"/>
      <c r="C192" s="111"/>
      <c r="D192" s="114"/>
      <c r="E192" s="6" t="s">
        <v>211</v>
      </c>
      <c r="F192" s="3" t="s">
        <v>82</v>
      </c>
      <c r="G192" s="45" t="s">
        <v>25</v>
      </c>
      <c r="H192" s="45">
        <v>500</v>
      </c>
      <c r="I192" s="80">
        <v>0</v>
      </c>
      <c r="J192" s="13">
        <f t="shared" si="4"/>
        <v>0</v>
      </c>
      <c r="K192" s="34">
        <f t="shared" si="5"/>
        <v>0</v>
      </c>
    </row>
    <row r="193" spans="1:11" ht="15.75">
      <c r="A193" s="100"/>
      <c r="B193" s="120"/>
      <c r="C193" s="111"/>
      <c r="D193" s="114"/>
      <c r="E193" s="6" t="s">
        <v>213</v>
      </c>
      <c r="F193" s="3" t="s">
        <v>82</v>
      </c>
      <c r="G193" s="11" t="s">
        <v>212</v>
      </c>
      <c r="H193" s="3">
        <v>15</v>
      </c>
      <c r="I193" s="80">
        <v>0</v>
      </c>
      <c r="J193" s="13">
        <f t="shared" si="4"/>
        <v>0</v>
      </c>
      <c r="K193" s="34">
        <f t="shared" si="5"/>
        <v>0</v>
      </c>
    </row>
    <row r="194" spans="1:11" ht="31.5">
      <c r="A194" s="100"/>
      <c r="B194" s="120"/>
      <c r="C194" s="111"/>
      <c r="D194" s="114"/>
      <c r="E194" s="6" t="s">
        <v>214</v>
      </c>
      <c r="F194" s="51" t="s">
        <v>216</v>
      </c>
      <c r="G194" s="11" t="s">
        <v>36</v>
      </c>
      <c r="H194" s="3">
        <v>1</v>
      </c>
      <c r="I194" s="80">
        <v>0</v>
      </c>
      <c r="J194" s="13">
        <f t="shared" si="4"/>
        <v>0</v>
      </c>
      <c r="K194" s="34">
        <f t="shared" si="5"/>
        <v>0</v>
      </c>
    </row>
    <row r="195" spans="1:11" ht="31.5">
      <c r="A195" s="100"/>
      <c r="B195" s="120"/>
      <c r="C195" s="111"/>
      <c r="D195" s="114"/>
      <c r="E195" s="6" t="s">
        <v>215</v>
      </c>
      <c r="F195" s="51" t="s">
        <v>216</v>
      </c>
      <c r="G195" s="11" t="s">
        <v>36</v>
      </c>
      <c r="H195" s="3">
        <v>1</v>
      </c>
      <c r="I195" s="80">
        <v>0</v>
      </c>
      <c r="J195" s="13">
        <f t="shared" ref="J195:J258" si="6">$I195*1.17</f>
        <v>0</v>
      </c>
      <c r="K195" s="34">
        <f t="shared" ref="K195:K258" si="7">$J195*$H195</f>
        <v>0</v>
      </c>
    </row>
    <row r="196" spans="1:11" ht="31.5">
      <c r="A196" s="100"/>
      <c r="B196" s="120"/>
      <c r="C196" s="111"/>
      <c r="D196" s="114"/>
      <c r="E196" s="6" t="s">
        <v>217</v>
      </c>
      <c r="F196" s="51" t="s">
        <v>216</v>
      </c>
      <c r="G196" s="11" t="s">
        <v>585</v>
      </c>
      <c r="H196" s="3">
        <v>200</v>
      </c>
      <c r="I196" s="80">
        <v>0</v>
      </c>
      <c r="J196" s="13">
        <f t="shared" si="6"/>
        <v>0</v>
      </c>
      <c r="K196" s="34">
        <f t="shared" si="7"/>
        <v>0</v>
      </c>
    </row>
    <row r="197" spans="1:11" ht="31.5">
      <c r="A197" s="100"/>
      <c r="B197" s="120"/>
      <c r="C197" s="111"/>
      <c r="D197" s="114"/>
      <c r="E197" s="5" t="s">
        <v>218</v>
      </c>
      <c r="F197" s="51" t="s">
        <v>216</v>
      </c>
      <c r="G197" s="11" t="s">
        <v>36</v>
      </c>
      <c r="H197" s="3">
        <v>2</v>
      </c>
      <c r="I197" s="80">
        <v>0</v>
      </c>
      <c r="J197" s="13">
        <f t="shared" si="6"/>
        <v>0</v>
      </c>
      <c r="K197" s="34">
        <f t="shared" si="7"/>
        <v>0</v>
      </c>
    </row>
    <row r="198" spans="1:11" ht="15.75">
      <c r="A198" s="100"/>
      <c r="B198" s="120"/>
      <c r="C198" s="111"/>
      <c r="D198" s="114"/>
      <c r="E198" s="6" t="s">
        <v>219</v>
      </c>
      <c r="F198" s="3" t="s">
        <v>82</v>
      </c>
      <c r="G198" s="11" t="s">
        <v>220</v>
      </c>
      <c r="H198" s="3">
        <v>300</v>
      </c>
      <c r="I198" s="80">
        <v>0</v>
      </c>
      <c r="J198" s="13">
        <f t="shared" si="6"/>
        <v>0</v>
      </c>
      <c r="K198" s="34">
        <f t="shared" si="7"/>
        <v>0</v>
      </c>
    </row>
    <row r="199" spans="1:11" ht="15.75">
      <c r="A199" s="100"/>
      <c r="B199" s="120"/>
      <c r="C199" s="111"/>
      <c r="D199" s="114"/>
      <c r="E199" s="6" t="s">
        <v>221</v>
      </c>
      <c r="F199" s="3" t="s">
        <v>82</v>
      </c>
      <c r="G199" s="11" t="s">
        <v>220</v>
      </c>
      <c r="H199" s="3">
        <v>150</v>
      </c>
      <c r="I199" s="80">
        <v>0</v>
      </c>
      <c r="J199" s="13">
        <f t="shared" si="6"/>
        <v>0</v>
      </c>
      <c r="K199" s="34">
        <f t="shared" si="7"/>
        <v>0</v>
      </c>
    </row>
    <row r="200" spans="1:11" ht="47.25">
      <c r="A200" s="100"/>
      <c r="B200" s="120"/>
      <c r="C200" s="111"/>
      <c r="D200" s="114"/>
      <c r="E200" s="5" t="s">
        <v>223</v>
      </c>
      <c r="F200" s="3" t="s">
        <v>82</v>
      </c>
      <c r="G200" s="11" t="s">
        <v>222</v>
      </c>
      <c r="H200" s="3">
        <v>2</v>
      </c>
      <c r="I200" s="80">
        <v>0</v>
      </c>
      <c r="J200" s="13">
        <f t="shared" si="6"/>
        <v>0</v>
      </c>
      <c r="K200" s="34">
        <f t="shared" si="7"/>
        <v>0</v>
      </c>
    </row>
    <row r="201" spans="1:11" ht="31.5">
      <c r="A201" s="100"/>
      <c r="B201" s="120"/>
      <c r="C201" s="111"/>
      <c r="D201" s="114"/>
      <c r="E201" s="5" t="s">
        <v>224</v>
      </c>
      <c r="F201" s="3" t="s">
        <v>82</v>
      </c>
      <c r="G201" s="11" t="s">
        <v>220</v>
      </c>
      <c r="H201" s="3">
        <v>1</v>
      </c>
      <c r="I201" s="80">
        <v>0</v>
      </c>
      <c r="J201" s="13">
        <f t="shared" si="6"/>
        <v>0</v>
      </c>
      <c r="K201" s="34">
        <f t="shared" si="7"/>
        <v>0</v>
      </c>
    </row>
    <row r="202" spans="1:11" ht="15.75">
      <c r="A202" s="100"/>
      <c r="B202" s="120"/>
      <c r="C202" s="111"/>
      <c r="D202" s="114"/>
      <c r="E202" s="6" t="s">
        <v>225</v>
      </c>
      <c r="F202" s="3" t="s">
        <v>82</v>
      </c>
      <c r="G202" s="11" t="s">
        <v>226</v>
      </c>
      <c r="H202" s="3">
        <v>1600</v>
      </c>
      <c r="I202" s="80">
        <v>0</v>
      </c>
      <c r="J202" s="13">
        <f t="shared" si="6"/>
        <v>0</v>
      </c>
      <c r="K202" s="34">
        <f t="shared" si="7"/>
        <v>0</v>
      </c>
    </row>
    <row r="203" spans="1:11" ht="15.75">
      <c r="A203" s="100"/>
      <c r="B203" s="120"/>
      <c r="C203" s="111"/>
      <c r="D203" s="114"/>
      <c r="E203" s="6" t="s">
        <v>227</v>
      </c>
      <c r="F203" s="3" t="s">
        <v>82</v>
      </c>
      <c r="G203" s="11" t="s">
        <v>226</v>
      </c>
      <c r="H203" s="3">
        <v>120</v>
      </c>
      <c r="I203" s="80">
        <v>0</v>
      </c>
      <c r="J203" s="13">
        <f t="shared" si="6"/>
        <v>0</v>
      </c>
      <c r="K203" s="34">
        <f t="shared" si="7"/>
        <v>0</v>
      </c>
    </row>
    <row r="204" spans="1:11" ht="15.75">
      <c r="A204" s="100"/>
      <c r="B204" s="120"/>
      <c r="C204" s="111"/>
      <c r="D204" s="114"/>
      <c r="E204" s="6" t="s">
        <v>228</v>
      </c>
      <c r="F204" s="3" t="s">
        <v>82</v>
      </c>
      <c r="G204" s="11" t="s">
        <v>226</v>
      </c>
      <c r="H204" s="3">
        <v>50</v>
      </c>
      <c r="I204" s="80">
        <v>0</v>
      </c>
      <c r="J204" s="13">
        <f t="shared" si="6"/>
        <v>0</v>
      </c>
      <c r="K204" s="34">
        <f t="shared" si="7"/>
        <v>0</v>
      </c>
    </row>
    <row r="205" spans="1:11" ht="15.75">
      <c r="A205" s="100"/>
      <c r="B205" s="120"/>
      <c r="C205" s="111"/>
      <c r="D205" s="114"/>
      <c r="E205" s="6" t="s">
        <v>229</v>
      </c>
      <c r="F205" s="3" t="s">
        <v>82</v>
      </c>
      <c r="G205" s="11" t="s">
        <v>226</v>
      </c>
      <c r="H205" s="3">
        <v>10</v>
      </c>
      <c r="I205" s="80">
        <v>0</v>
      </c>
      <c r="J205" s="13">
        <f t="shared" si="6"/>
        <v>0</v>
      </c>
      <c r="K205" s="34">
        <f t="shared" si="7"/>
        <v>0</v>
      </c>
    </row>
    <row r="206" spans="1:11" ht="15.75">
      <c r="A206" s="100"/>
      <c r="B206" s="120"/>
      <c r="C206" s="111"/>
      <c r="D206" s="114"/>
      <c r="E206" s="6" t="s">
        <v>230</v>
      </c>
      <c r="F206" s="3" t="s">
        <v>82</v>
      </c>
      <c r="G206" s="11" t="s">
        <v>231</v>
      </c>
      <c r="H206" s="3">
        <v>40</v>
      </c>
      <c r="I206" s="80">
        <v>0</v>
      </c>
      <c r="J206" s="13">
        <f t="shared" si="6"/>
        <v>0</v>
      </c>
      <c r="K206" s="34">
        <f t="shared" si="7"/>
        <v>0</v>
      </c>
    </row>
    <row r="207" spans="1:11" ht="15.75">
      <c r="A207" s="100"/>
      <c r="B207" s="120"/>
      <c r="C207" s="111"/>
      <c r="D207" s="114"/>
      <c r="E207" s="6" t="s">
        <v>500</v>
      </c>
      <c r="F207" s="3" t="s">
        <v>82</v>
      </c>
      <c r="G207" s="11" t="s">
        <v>231</v>
      </c>
      <c r="H207" s="3">
        <v>30</v>
      </c>
      <c r="I207" s="80">
        <v>0</v>
      </c>
      <c r="J207" s="13">
        <f t="shared" si="6"/>
        <v>0</v>
      </c>
      <c r="K207" s="34">
        <f t="shared" si="7"/>
        <v>0</v>
      </c>
    </row>
    <row r="208" spans="1:11" ht="15.75">
      <c r="A208" s="100"/>
      <c r="B208" s="120"/>
      <c r="C208" s="111"/>
      <c r="D208" s="114"/>
      <c r="E208" s="6" t="s">
        <v>232</v>
      </c>
      <c r="F208" s="3" t="s">
        <v>234</v>
      </c>
      <c r="G208" s="11" t="s">
        <v>233</v>
      </c>
      <c r="H208" s="3">
        <v>2</v>
      </c>
      <c r="I208" s="80">
        <v>0</v>
      </c>
      <c r="J208" s="13">
        <f t="shared" si="6"/>
        <v>0</v>
      </c>
      <c r="K208" s="34">
        <f t="shared" si="7"/>
        <v>0</v>
      </c>
    </row>
    <row r="209" spans="1:11" ht="31.5">
      <c r="A209" s="100"/>
      <c r="B209" s="120"/>
      <c r="C209" s="111"/>
      <c r="D209" s="114"/>
      <c r="E209" s="5" t="s">
        <v>237</v>
      </c>
      <c r="F209" s="4" t="s">
        <v>236</v>
      </c>
      <c r="G209" s="11" t="s">
        <v>235</v>
      </c>
      <c r="H209" s="3">
        <v>20</v>
      </c>
      <c r="I209" s="80">
        <v>0</v>
      </c>
      <c r="J209" s="13">
        <f t="shared" si="6"/>
        <v>0</v>
      </c>
      <c r="K209" s="34">
        <f t="shared" si="7"/>
        <v>0</v>
      </c>
    </row>
    <row r="210" spans="1:11" ht="32.25" thickBot="1">
      <c r="A210" s="100"/>
      <c r="B210" s="121"/>
      <c r="C210" s="112"/>
      <c r="D210" s="115"/>
      <c r="E210" s="5" t="s">
        <v>238</v>
      </c>
      <c r="F210" s="6"/>
      <c r="G210" s="11" t="s">
        <v>239</v>
      </c>
      <c r="H210" s="3">
        <v>2</v>
      </c>
      <c r="I210" s="80">
        <v>0</v>
      </c>
      <c r="J210" s="13">
        <f t="shared" si="6"/>
        <v>0</v>
      </c>
      <c r="K210" s="34">
        <f t="shared" si="7"/>
        <v>0</v>
      </c>
    </row>
    <row r="211" spans="1:11" ht="110.25">
      <c r="A211" s="100"/>
      <c r="B211" s="116" t="s">
        <v>240</v>
      </c>
      <c r="C211" s="127" t="s">
        <v>241</v>
      </c>
      <c r="D211" s="113" t="s">
        <v>148</v>
      </c>
      <c r="E211" s="51" t="s">
        <v>243</v>
      </c>
      <c r="F211" s="50" t="s">
        <v>242</v>
      </c>
      <c r="G211" s="11" t="s">
        <v>246</v>
      </c>
      <c r="H211" s="3">
        <v>1</v>
      </c>
      <c r="I211" s="80">
        <v>0</v>
      </c>
      <c r="J211" s="13">
        <f t="shared" si="6"/>
        <v>0</v>
      </c>
      <c r="K211" s="34">
        <f t="shared" si="7"/>
        <v>0</v>
      </c>
    </row>
    <row r="212" spans="1:11" ht="141.75">
      <c r="A212" s="100"/>
      <c r="B212" s="117"/>
      <c r="C212" s="128"/>
      <c r="D212" s="114"/>
      <c r="E212" s="50" t="s">
        <v>245</v>
      </c>
      <c r="F212" s="50" t="s">
        <v>244</v>
      </c>
      <c r="G212" s="11" t="s">
        <v>246</v>
      </c>
      <c r="H212" s="3">
        <v>1</v>
      </c>
      <c r="I212" s="80">
        <v>0</v>
      </c>
      <c r="J212" s="13">
        <f t="shared" si="6"/>
        <v>0</v>
      </c>
      <c r="K212" s="34">
        <f t="shared" si="7"/>
        <v>0</v>
      </c>
    </row>
    <row r="213" spans="1:11" ht="63">
      <c r="A213" s="100"/>
      <c r="B213" s="117"/>
      <c r="C213" s="128"/>
      <c r="D213" s="114"/>
      <c r="E213" s="50" t="s">
        <v>501</v>
      </c>
      <c r="F213" s="50" t="s">
        <v>502</v>
      </c>
      <c r="G213" s="11" t="s">
        <v>246</v>
      </c>
      <c r="H213" s="3">
        <v>1</v>
      </c>
      <c r="I213" s="80">
        <v>0</v>
      </c>
      <c r="J213" s="13">
        <f t="shared" si="6"/>
        <v>0</v>
      </c>
      <c r="K213" s="34">
        <f t="shared" si="7"/>
        <v>0</v>
      </c>
    </row>
    <row r="214" spans="1:11" ht="31.5">
      <c r="A214" s="100"/>
      <c r="B214" s="117"/>
      <c r="C214" s="128"/>
      <c r="D214" s="114"/>
      <c r="E214" s="51" t="s">
        <v>247</v>
      </c>
      <c r="F214" s="3" t="s">
        <v>82</v>
      </c>
      <c r="G214" s="11" t="s">
        <v>248</v>
      </c>
      <c r="H214" s="3">
        <v>16</v>
      </c>
      <c r="I214" s="80">
        <v>0</v>
      </c>
      <c r="J214" s="13">
        <f t="shared" si="6"/>
        <v>0</v>
      </c>
      <c r="K214" s="34">
        <f t="shared" si="7"/>
        <v>0</v>
      </c>
    </row>
    <row r="215" spans="1:11" ht="63">
      <c r="A215" s="100"/>
      <c r="B215" s="117"/>
      <c r="C215" s="128"/>
      <c r="D215" s="114"/>
      <c r="E215" s="50" t="s">
        <v>249</v>
      </c>
      <c r="F215" s="50" t="s">
        <v>250</v>
      </c>
      <c r="G215" s="11" t="s">
        <v>251</v>
      </c>
      <c r="H215" s="3">
        <v>17</v>
      </c>
      <c r="I215" s="80">
        <v>0</v>
      </c>
      <c r="J215" s="13">
        <f t="shared" si="6"/>
        <v>0</v>
      </c>
      <c r="K215" s="34">
        <f t="shared" si="7"/>
        <v>0</v>
      </c>
    </row>
    <row r="216" spans="1:11" ht="47.25">
      <c r="A216" s="100"/>
      <c r="B216" s="117"/>
      <c r="C216" s="128"/>
      <c r="D216" s="114"/>
      <c r="E216" s="50" t="s">
        <v>252</v>
      </c>
      <c r="F216" s="3" t="s">
        <v>82</v>
      </c>
      <c r="G216" s="11" t="s">
        <v>253</v>
      </c>
      <c r="H216" s="3">
        <v>5</v>
      </c>
      <c r="I216" s="80">
        <v>0</v>
      </c>
      <c r="J216" s="13">
        <f t="shared" si="6"/>
        <v>0</v>
      </c>
      <c r="K216" s="34">
        <f t="shared" si="7"/>
        <v>0</v>
      </c>
    </row>
    <row r="217" spans="1:11" ht="47.25">
      <c r="A217" s="100"/>
      <c r="B217" s="117"/>
      <c r="C217" s="128"/>
      <c r="D217" s="114"/>
      <c r="E217" s="51" t="s">
        <v>254</v>
      </c>
      <c r="F217" s="3" t="s">
        <v>257</v>
      </c>
      <c r="G217" s="11" t="s">
        <v>255</v>
      </c>
      <c r="H217" s="89">
        <v>90</v>
      </c>
      <c r="I217" s="80">
        <v>0</v>
      </c>
      <c r="J217" s="13">
        <f t="shared" si="6"/>
        <v>0</v>
      </c>
      <c r="K217" s="34">
        <f t="shared" si="7"/>
        <v>0</v>
      </c>
    </row>
    <row r="218" spans="1:11" ht="78.75">
      <c r="A218" s="100"/>
      <c r="B218" s="117"/>
      <c r="C218" s="128"/>
      <c r="D218" s="114"/>
      <c r="E218" s="51" t="s">
        <v>258</v>
      </c>
      <c r="F218" s="3" t="s">
        <v>257</v>
      </c>
      <c r="G218" s="11" t="s">
        <v>255</v>
      </c>
      <c r="H218" s="3">
        <v>20</v>
      </c>
      <c r="I218" s="80">
        <v>0</v>
      </c>
      <c r="J218" s="13">
        <f t="shared" si="6"/>
        <v>0</v>
      </c>
      <c r="K218" s="34">
        <f t="shared" si="7"/>
        <v>0</v>
      </c>
    </row>
    <row r="219" spans="1:11" ht="47.25">
      <c r="A219" s="100"/>
      <c r="B219" s="117"/>
      <c r="C219" s="128"/>
      <c r="D219" s="114"/>
      <c r="E219" s="51" t="s">
        <v>256</v>
      </c>
      <c r="F219" s="3" t="s">
        <v>257</v>
      </c>
      <c r="G219" s="11" t="s">
        <v>255</v>
      </c>
      <c r="H219" s="3">
        <v>50</v>
      </c>
      <c r="I219" s="80">
        <v>0</v>
      </c>
      <c r="J219" s="13">
        <f t="shared" si="6"/>
        <v>0</v>
      </c>
      <c r="K219" s="34">
        <f t="shared" si="7"/>
        <v>0</v>
      </c>
    </row>
    <row r="220" spans="1:11" ht="31.5">
      <c r="A220" s="100"/>
      <c r="B220" s="117"/>
      <c r="C220" s="128"/>
      <c r="D220" s="114"/>
      <c r="E220" s="50" t="s">
        <v>259</v>
      </c>
      <c r="F220" s="3" t="s">
        <v>82</v>
      </c>
      <c r="G220" s="7" t="s">
        <v>260</v>
      </c>
      <c r="H220" s="3">
        <v>1</v>
      </c>
      <c r="I220" s="80">
        <v>0</v>
      </c>
      <c r="J220" s="13">
        <f t="shared" si="6"/>
        <v>0</v>
      </c>
      <c r="K220" s="34">
        <f t="shared" si="7"/>
        <v>0</v>
      </c>
    </row>
    <row r="221" spans="1:11" ht="31.5">
      <c r="A221" s="100"/>
      <c r="B221" s="117"/>
      <c r="C221" s="128"/>
      <c r="D221" s="114"/>
      <c r="E221" s="50" t="s">
        <v>261</v>
      </c>
      <c r="F221" s="3" t="s">
        <v>82</v>
      </c>
      <c r="G221" s="7" t="s">
        <v>260</v>
      </c>
      <c r="H221" s="3">
        <v>1</v>
      </c>
      <c r="I221" s="80">
        <v>0</v>
      </c>
      <c r="J221" s="13">
        <f t="shared" si="6"/>
        <v>0</v>
      </c>
      <c r="K221" s="34">
        <f t="shared" si="7"/>
        <v>0</v>
      </c>
    </row>
    <row r="222" spans="1:11" ht="31.5">
      <c r="A222" s="100"/>
      <c r="B222" s="117"/>
      <c r="C222" s="128"/>
      <c r="D222" s="114"/>
      <c r="E222" s="8" t="s">
        <v>262</v>
      </c>
      <c r="F222" s="11" t="s">
        <v>82</v>
      </c>
      <c r="G222" s="7" t="s">
        <v>263</v>
      </c>
      <c r="H222" s="11">
        <v>1</v>
      </c>
      <c r="I222" s="80">
        <v>0</v>
      </c>
      <c r="J222" s="13">
        <f t="shared" si="6"/>
        <v>0</v>
      </c>
      <c r="K222" s="34">
        <f t="shared" si="7"/>
        <v>0</v>
      </c>
    </row>
    <row r="223" spans="1:11" ht="31.5">
      <c r="A223" s="100"/>
      <c r="B223" s="117"/>
      <c r="C223" s="128"/>
      <c r="D223" s="114"/>
      <c r="E223" s="8" t="s">
        <v>368</v>
      </c>
      <c r="F223" s="11" t="s">
        <v>82</v>
      </c>
      <c r="G223" s="7" t="s">
        <v>370</v>
      </c>
      <c r="H223" s="11">
        <v>150</v>
      </c>
      <c r="I223" s="80">
        <v>0</v>
      </c>
      <c r="J223" s="13">
        <f t="shared" si="6"/>
        <v>0</v>
      </c>
      <c r="K223" s="34">
        <f t="shared" si="7"/>
        <v>0</v>
      </c>
    </row>
    <row r="224" spans="1:11" ht="31.5">
      <c r="A224" s="100"/>
      <c r="B224" s="117"/>
      <c r="C224" s="128"/>
      <c r="D224" s="114"/>
      <c r="E224" s="11" t="s">
        <v>369</v>
      </c>
      <c r="F224" s="11" t="s">
        <v>82</v>
      </c>
      <c r="G224" s="7" t="s">
        <v>370</v>
      </c>
      <c r="H224" s="11">
        <v>10</v>
      </c>
      <c r="I224" s="80">
        <v>0</v>
      </c>
      <c r="J224" s="13">
        <f t="shared" si="6"/>
        <v>0</v>
      </c>
      <c r="K224" s="34">
        <f t="shared" si="7"/>
        <v>0</v>
      </c>
    </row>
    <row r="225" spans="1:11" ht="15.75">
      <c r="A225" s="100"/>
      <c r="B225" s="117"/>
      <c r="C225" s="128"/>
      <c r="D225" s="114"/>
      <c r="E225" s="21" t="s">
        <v>265</v>
      </c>
      <c r="F225" s="11" t="s">
        <v>264</v>
      </c>
      <c r="G225" s="11" t="s">
        <v>371</v>
      </c>
      <c r="H225" s="11">
        <v>10</v>
      </c>
      <c r="I225" s="80">
        <v>0</v>
      </c>
      <c r="J225" s="13">
        <f t="shared" si="6"/>
        <v>0</v>
      </c>
      <c r="K225" s="34">
        <f t="shared" si="7"/>
        <v>0</v>
      </c>
    </row>
    <row r="226" spans="1:11" ht="15.75">
      <c r="A226" s="100"/>
      <c r="B226" s="117"/>
      <c r="C226" s="128"/>
      <c r="D226" s="114"/>
      <c r="E226" s="21" t="s">
        <v>266</v>
      </c>
      <c r="F226" s="11" t="s">
        <v>82</v>
      </c>
      <c r="G226" s="11" t="s">
        <v>371</v>
      </c>
      <c r="H226" s="11">
        <v>5</v>
      </c>
      <c r="I226" s="80">
        <v>0</v>
      </c>
      <c r="J226" s="13">
        <f t="shared" si="6"/>
        <v>0</v>
      </c>
      <c r="K226" s="34">
        <f t="shared" si="7"/>
        <v>0</v>
      </c>
    </row>
    <row r="227" spans="1:11" ht="63">
      <c r="A227" s="100"/>
      <c r="B227" s="117"/>
      <c r="C227" s="128"/>
      <c r="D227" s="114"/>
      <c r="E227" s="50" t="s">
        <v>267</v>
      </c>
      <c r="F227" s="3" t="s">
        <v>82</v>
      </c>
      <c r="G227" s="3" t="s">
        <v>246</v>
      </c>
      <c r="H227" s="3">
        <v>1</v>
      </c>
      <c r="I227" s="80">
        <v>0</v>
      </c>
      <c r="J227" s="13">
        <f t="shared" si="6"/>
        <v>0</v>
      </c>
      <c r="K227" s="34">
        <f t="shared" si="7"/>
        <v>0</v>
      </c>
    </row>
    <row r="228" spans="1:11" ht="63">
      <c r="A228" s="100"/>
      <c r="B228" s="117"/>
      <c r="C228" s="128"/>
      <c r="D228" s="114"/>
      <c r="E228" s="51" t="s">
        <v>268</v>
      </c>
      <c r="F228" s="3" t="s">
        <v>82</v>
      </c>
      <c r="G228" s="3" t="s">
        <v>269</v>
      </c>
      <c r="H228" s="12">
        <v>8500</v>
      </c>
      <c r="I228" s="80">
        <v>0</v>
      </c>
      <c r="J228" s="13">
        <f t="shared" si="6"/>
        <v>0</v>
      </c>
      <c r="K228" s="34">
        <f t="shared" si="7"/>
        <v>0</v>
      </c>
    </row>
    <row r="229" spans="1:11" ht="63">
      <c r="A229" s="100"/>
      <c r="B229" s="117"/>
      <c r="C229" s="128"/>
      <c r="D229" s="114"/>
      <c r="E229" s="11" t="s">
        <v>270</v>
      </c>
      <c r="F229" s="8" t="s">
        <v>373</v>
      </c>
      <c r="G229" s="11" t="s">
        <v>372</v>
      </c>
      <c r="H229" s="11">
        <v>1</v>
      </c>
      <c r="I229" s="87">
        <v>0</v>
      </c>
      <c r="J229" s="13">
        <f t="shared" si="6"/>
        <v>0</v>
      </c>
      <c r="K229" s="34">
        <f t="shared" si="7"/>
        <v>0</v>
      </c>
    </row>
    <row r="230" spans="1:11" ht="94.5">
      <c r="A230" s="100"/>
      <c r="B230" s="117"/>
      <c r="C230" s="128"/>
      <c r="D230" s="114"/>
      <c r="E230" s="11" t="s">
        <v>503</v>
      </c>
      <c r="F230" s="8" t="s">
        <v>506</v>
      </c>
      <c r="G230" s="11" t="s">
        <v>504</v>
      </c>
      <c r="H230" s="11">
        <v>1</v>
      </c>
      <c r="I230" s="87">
        <v>0</v>
      </c>
      <c r="J230" s="13">
        <f t="shared" si="6"/>
        <v>0</v>
      </c>
      <c r="K230" s="34">
        <f t="shared" si="7"/>
        <v>0</v>
      </c>
    </row>
    <row r="231" spans="1:11" ht="110.25">
      <c r="A231" s="100"/>
      <c r="B231" s="117"/>
      <c r="C231" s="128"/>
      <c r="D231" s="114"/>
      <c r="E231" s="7" t="s">
        <v>507</v>
      </c>
      <c r="F231" s="8"/>
      <c r="G231" s="11">
        <v>1</v>
      </c>
      <c r="H231" s="11">
        <v>1</v>
      </c>
      <c r="I231" s="87">
        <v>0</v>
      </c>
      <c r="J231" s="13">
        <f t="shared" si="6"/>
        <v>0</v>
      </c>
      <c r="K231" s="34">
        <f t="shared" si="7"/>
        <v>0</v>
      </c>
    </row>
    <row r="232" spans="1:11" ht="42.75" customHeight="1">
      <c r="A232" s="100"/>
      <c r="B232" s="117"/>
      <c r="C232" s="128"/>
      <c r="D232" s="114"/>
      <c r="E232" s="7" t="s">
        <v>508</v>
      </c>
      <c r="F232" s="8"/>
      <c r="G232" s="11" t="s">
        <v>505</v>
      </c>
      <c r="H232" s="11">
        <v>3</v>
      </c>
      <c r="I232" s="87">
        <v>0</v>
      </c>
      <c r="J232" s="13">
        <f t="shared" si="6"/>
        <v>0</v>
      </c>
      <c r="K232" s="34">
        <f t="shared" si="7"/>
        <v>0</v>
      </c>
    </row>
    <row r="233" spans="1:11" ht="63">
      <c r="A233" s="100"/>
      <c r="B233" s="117"/>
      <c r="C233" s="128"/>
      <c r="D233" s="114"/>
      <c r="E233" s="50" t="s">
        <v>271</v>
      </c>
      <c r="F233" s="3" t="s">
        <v>272</v>
      </c>
      <c r="G233" s="3" t="s">
        <v>273</v>
      </c>
      <c r="H233" s="3">
        <v>30</v>
      </c>
      <c r="I233" s="80">
        <v>0</v>
      </c>
      <c r="J233" s="13">
        <f t="shared" si="6"/>
        <v>0</v>
      </c>
      <c r="K233" s="34">
        <f t="shared" si="7"/>
        <v>0</v>
      </c>
    </row>
    <row r="234" spans="1:11" ht="15.75">
      <c r="A234" s="100"/>
      <c r="B234" s="117"/>
      <c r="C234" s="128"/>
      <c r="D234" s="114"/>
      <c r="E234" s="3" t="s">
        <v>274</v>
      </c>
      <c r="F234" s="35" t="s">
        <v>450</v>
      </c>
      <c r="G234" s="3" t="s">
        <v>275</v>
      </c>
      <c r="H234" s="12">
        <v>10000</v>
      </c>
      <c r="I234" s="80">
        <v>0</v>
      </c>
      <c r="J234" s="13">
        <f t="shared" si="6"/>
        <v>0</v>
      </c>
      <c r="K234" s="34">
        <f t="shared" si="7"/>
        <v>0</v>
      </c>
    </row>
    <row r="235" spans="1:11" ht="63">
      <c r="A235" s="100"/>
      <c r="B235" s="117"/>
      <c r="C235" s="128"/>
      <c r="D235" s="114"/>
      <c r="E235" s="50" t="s">
        <v>276</v>
      </c>
      <c r="F235" s="3" t="s">
        <v>82</v>
      </c>
      <c r="G235" s="3" t="s">
        <v>246</v>
      </c>
      <c r="H235" s="3">
        <v>1</v>
      </c>
      <c r="I235" s="80">
        <v>0</v>
      </c>
      <c r="J235" s="13">
        <f t="shared" si="6"/>
        <v>0</v>
      </c>
      <c r="K235" s="34">
        <f t="shared" si="7"/>
        <v>0</v>
      </c>
    </row>
    <row r="236" spans="1:11" ht="31.5">
      <c r="A236" s="100"/>
      <c r="B236" s="117"/>
      <c r="C236" s="128"/>
      <c r="D236" s="114"/>
      <c r="E236" s="8" t="s">
        <v>277</v>
      </c>
      <c r="F236" s="3" t="s">
        <v>82</v>
      </c>
      <c r="G236" s="3" t="s">
        <v>246</v>
      </c>
      <c r="H236" s="3">
        <v>1</v>
      </c>
      <c r="I236" s="80">
        <v>0</v>
      </c>
      <c r="J236" s="13">
        <f t="shared" si="6"/>
        <v>0</v>
      </c>
      <c r="K236" s="34">
        <f t="shared" si="7"/>
        <v>0</v>
      </c>
    </row>
    <row r="237" spans="1:11" ht="47.25">
      <c r="A237" s="100"/>
      <c r="B237" s="117"/>
      <c r="C237" s="128"/>
      <c r="D237" s="114"/>
      <c r="E237" s="8" t="s">
        <v>278</v>
      </c>
      <c r="F237" s="3" t="s">
        <v>82</v>
      </c>
      <c r="G237" s="3" t="s">
        <v>246</v>
      </c>
      <c r="H237" s="3">
        <v>1</v>
      </c>
      <c r="I237" s="80">
        <v>0</v>
      </c>
      <c r="J237" s="13">
        <f t="shared" si="6"/>
        <v>0</v>
      </c>
      <c r="K237" s="34">
        <f t="shared" si="7"/>
        <v>0</v>
      </c>
    </row>
    <row r="238" spans="1:11" ht="15.75">
      <c r="A238" s="100"/>
      <c r="B238" s="117"/>
      <c r="C238" s="128"/>
      <c r="D238" s="114"/>
      <c r="E238" s="7" t="s">
        <v>279</v>
      </c>
      <c r="F238" s="3" t="s">
        <v>82</v>
      </c>
      <c r="G238" s="3" t="s">
        <v>280</v>
      </c>
      <c r="H238" s="3">
        <v>1</v>
      </c>
      <c r="I238" s="80">
        <v>0</v>
      </c>
      <c r="J238" s="13">
        <f t="shared" si="6"/>
        <v>0</v>
      </c>
      <c r="K238" s="34">
        <f t="shared" si="7"/>
        <v>0</v>
      </c>
    </row>
    <row r="239" spans="1:11" ht="63">
      <c r="A239" s="100"/>
      <c r="B239" s="117"/>
      <c r="C239" s="128"/>
      <c r="D239" s="114"/>
      <c r="E239" s="8" t="s">
        <v>281</v>
      </c>
      <c r="F239" s="3" t="s">
        <v>82</v>
      </c>
      <c r="G239" s="45" t="s">
        <v>282</v>
      </c>
      <c r="H239" s="45">
        <v>1</v>
      </c>
      <c r="I239" s="80">
        <v>0</v>
      </c>
      <c r="J239" s="13">
        <f t="shared" si="6"/>
        <v>0</v>
      </c>
      <c r="K239" s="34">
        <f t="shared" si="7"/>
        <v>0</v>
      </c>
    </row>
    <row r="240" spans="1:11" ht="15.75">
      <c r="A240" s="100"/>
      <c r="B240" s="117"/>
      <c r="C240" s="128"/>
      <c r="D240" s="114"/>
      <c r="E240" s="52" t="s">
        <v>285</v>
      </c>
      <c r="F240" s="3" t="s">
        <v>283</v>
      </c>
      <c r="G240" s="11" t="s">
        <v>284</v>
      </c>
      <c r="H240" s="3">
        <v>55</v>
      </c>
      <c r="I240" s="80">
        <v>0</v>
      </c>
      <c r="J240" s="13">
        <f t="shared" si="6"/>
        <v>0</v>
      </c>
      <c r="K240" s="34">
        <f t="shared" si="7"/>
        <v>0</v>
      </c>
    </row>
    <row r="241" spans="1:11" ht="15.75">
      <c r="A241" s="100"/>
      <c r="B241" s="117"/>
      <c r="C241" s="128"/>
      <c r="D241" s="114"/>
      <c r="E241" s="52" t="s">
        <v>286</v>
      </c>
      <c r="F241" s="3" t="s">
        <v>283</v>
      </c>
      <c r="G241" s="11" t="s">
        <v>284</v>
      </c>
      <c r="H241" s="3">
        <v>10</v>
      </c>
      <c r="I241" s="80">
        <v>0</v>
      </c>
      <c r="J241" s="13">
        <f t="shared" si="6"/>
        <v>0</v>
      </c>
      <c r="K241" s="34">
        <f t="shared" si="7"/>
        <v>0</v>
      </c>
    </row>
    <row r="242" spans="1:11" ht="15.75">
      <c r="A242" s="100"/>
      <c r="B242" s="117"/>
      <c r="C242" s="128"/>
      <c r="D242" s="114"/>
      <c r="E242" s="52" t="s">
        <v>287</v>
      </c>
      <c r="F242" s="3" t="s">
        <v>283</v>
      </c>
      <c r="G242" s="11" t="s">
        <v>284</v>
      </c>
      <c r="H242" s="3">
        <v>10</v>
      </c>
      <c r="I242" s="80">
        <v>0</v>
      </c>
      <c r="J242" s="13">
        <f t="shared" si="6"/>
        <v>0</v>
      </c>
      <c r="K242" s="34">
        <f t="shared" si="7"/>
        <v>0</v>
      </c>
    </row>
    <row r="243" spans="1:11" ht="15.75">
      <c r="A243" s="100"/>
      <c r="B243" s="117"/>
      <c r="C243" s="128"/>
      <c r="D243" s="114"/>
      <c r="E243" s="52" t="s">
        <v>288</v>
      </c>
      <c r="F243" s="3" t="s">
        <v>283</v>
      </c>
      <c r="G243" s="11" t="s">
        <v>284</v>
      </c>
      <c r="H243" s="3">
        <v>10</v>
      </c>
      <c r="I243" s="80">
        <v>0</v>
      </c>
      <c r="J243" s="13">
        <f t="shared" si="6"/>
        <v>0</v>
      </c>
      <c r="K243" s="34">
        <f t="shared" si="7"/>
        <v>0</v>
      </c>
    </row>
    <row r="244" spans="1:11" ht="15.75">
      <c r="A244" s="100"/>
      <c r="B244" s="117"/>
      <c r="C244" s="128"/>
      <c r="D244" s="114"/>
      <c r="E244" s="52" t="s">
        <v>289</v>
      </c>
      <c r="F244" s="3" t="s">
        <v>283</v>
      </c>
      <c r="G244" s="11" t="s">
        <v>284</v>
      </c>
      <c r="H244" s="3">
        <v>15</v>
      </c>
      <c r="I244" s="80">
        <v>0</v>
      </c>
      <c r="J244" s="13">
        <f t="shared" si="6"/>
        <v>0</v>
      </c>
      <c r="K244" s="34">
        <f t="shared" si="7"/>
        <v>0</v>
      </c>
    </row>
    <row r="245" spans="1:11" ht="15.75">
      <c r="A245" s="100"/>
      <c r="B245" s="117"/>
      <c r="C245" s="128"/>
      <c r="D245" s="114"/>
      <c r="E245" s="52" t="s">
        <v>290</v>
      </c>
      <c r="F245" s="3" t="s">
        <v>283</v>
      </c>
      <c r="G245" s="11" t="s">
        <v>284</v>
      </c>
      <c r="H245" s="3">
        <v>10</v>
      </c>
      <c r="I245" s="80">
        <v>0</v>
      </c>
      <c r="J245" s="13">
        <f t="shared" si="6"/>
        <v>0</v>
      </c>
      <c r="K245" s="34">
        <f t="shared" si="7"/>
        <v>0</v>
      </c>
    </row>
    <row r="246" spans="1:11" ht="15.75">
      <c r="A246" s="100"/>
      <c r="B246" s="117"/>
      <c r="C246" s="128"/>
      <c r="D246" s="114"/>
      <c r="E246" s="52" t="s">
        <v>291</v>
      </c>
      <c r="F246" s="3" t="s">
        <v>283</v>
      </c>
      <c r="G246" s="11" t="s">
        <v>284</v>
      </c>
      <c r="H246" s="3">
        <v>15</v>
      </c>
      <c r="I246" s="80">
        <v>0</v>
      </c>
      <c r="J246" s="13">
        <f t="shared" si="6"/>
        <v>0</v>
      </c>
      <c r="K246" s="34">
        <f t="shared" si="7"/>
        <v>0</v>
      </c>
    </row>
    <row r="247" spans="1:11" ht="15.75">
      <c r="A247" s="100"/>
      <c r="B247" s="117"/>
      <c r="C247" s="128"/>
      <c r="D247" s="114"/>
      <c r="E247" s="52" t="s">
        <v>292</v>
      </c>
      <c r="F247" s="3" t="s">
        <v>82</v>
      </c>
      <c r="G247" s="11" t="s">
        <v>284</v>
      </c>
      <c r="H247" s="3">
        <v>15</v>
      </c>
      <c r="I247" s="80">
        <v>0</v>
      </c>
      <c r="J247" s="13">
        <f t="shared" si="6"/>
        <v>0</v>
      </c>
      <c r="K247" s="34">
        <f t="shared" si="7"/>
        <v>0</v>
      </c>
    </row>
    <row r="248" spans="1:11" ht="15.75">
      <c r="A248" s="100"/>
      <c r="B248" s="117"/>
      <c r="C248" s="128"/>
      <c r="D248" s="114"/>
      <c r="E248" s="52" t="s">
        <v>293</v>
      </c>
      <c r="F248" s="3" t="s">
        <v>82</v>
      </c>
      <c r="G248" s="11" t="s">
        <v>284</v>
      </c>
      <c r="H248" s="3">
        <v>6</v>
      </c>
      <c r="I248" s="80">
        <v>0</v>
      </c>
      <c r="J248" s="13">
        <f t="shared" si="6"/>
        <v>0</v>
      </c>
      <c r="K248" s="34">
        <f t="shared" si="7"/>
        <v>0</v>
      </c>
    </row>
    <row r="249" spans="1:11" ht="15.75">
      <c r="A249" s="100"/>
      <c r="B249" s="117"/>
      <c r="C249" s="128"/>
      <c r="D249" s="114"/>
      <c r="E249" s="52" t="s">
        <v>294</v>
      </c>
      <c r="F249" s="3" t="s">
        <v>82</v>
      </c>
      <c r="G249" s="11" t="s">
        <v>284</v>
      </c>
      <c r="H249" s="3">
        <v>40</v>
      </c>
      <c r="I249" s="80">
        <v>0</v>
      </c>
      <c r="J249" s="13">
        <f t="shared" si="6"/>
        <v>0</v>
      </c>
      <c r="K249" s="34">
        <f t="shared" si="7"/>
        <v>0</v>
      </c>
    </row>
    <row r="250" spans="1:11" ht="15.75">
      <c r="A250" s="100"/>
      <c r="B250" s="117"/>
      <c r="C250" s="128"/>
      <c r="D250" s="114"/>
      <c r="E250" s="52" t="s">
        <v>295</v>
      </c>
      <c r="F250" s="3" t="s">
        <v>82</v>
      </c>
      <c r="G250" s="11" t="s">
        <v>284</v>
      </c>
      <c r="H250" s="3">
        <v>2</v>
      </c>
      <c r="I250" s="80">
        <v>0</v>
      </c>
      <c r="J250" s="13">
        <f t="shared" si="6"/>
        <v>0</v>
      </c>
      <c r="K250" s="34">
        <f t="shared" si="7"/>
        <v>0</v>
      </c>
    </row>
    <row r="251" spans="1:11" ht="15.75">
      <c r="A251" s="100"/>
      <c r="B251" s="117"/>
      <c r="C251" s="128"/>
      <c r="D251" s="114"/>
      <c r="E251" s="52" t="s">
        <v>296</v>
      </c>
      <c r="F251" s="3" t="s">
        <v>82</v>
      </c>
      <c r="G251" s="11" t="s">
        <v>284</v>
      </c>
      <c r="H251" s="3">
        <v>2</v>
      </c>
      <c r="I251" s="80">
        <v>0</v>
      </c>
      <c r="J251" s="13">
        <f t="shared" si="6"/>
        <v>0</v>
      </c>
      <c r="K251" s="34">
        <f t="shared" si="7"/>
        <v>0</v>
      </c>
    </row>
    <row r="252" spans="1:11" ht="15.75">
      <c r="A252" s="100"/>
      <c r="B252" s="117"/>
      <c r="C252" s="128"/>
      <c r="D252" s="114"/>
      <c r="E252" s="52" t="s">
        <v>297</v>
      </c>
      <c r="F252" s="3" t="s">
        <v>82</v>
      </c>
      <c r="G252" s="11" t="s">
        <v>284</v>
      </c>
      <c r="H252" s="3">
        <v>1</v>
      </c>
      <c r="I252" s="80">
        <v>0</v>
      </c>
      <c r="J252" s="13">
        <f t="shared" si="6"/>
        <v>0</v>
      </c>
      <c r="K252" s="34">
        <f t="shared" si="7"/>
        <v>0</v>
      </c>
    </row>
    <row r="253" spans="1:11" ht="31.5">
      <c r="A253" s="100"/>
      <c r="B253" s="117"/>
      <c r="C253" s="128"/>
      <c r="D253" s="114"/>
      <c r="E253" s="51" t="s">
        <v>298</v>
      </c>
      <c r="F253" s="3" t="s">
        <v>299</v>
      </c>
      <c r="G253" s="11" t="s">
        <v>304</v>
      </c>
      <c r="H253" s="3">
        <v>1</v>
      </c>
      <c r="I253" s="80">
        <v>0</v>
      </c>
      <c r="J253" s="13">
        <f t="shared" si="6"/>
        <v>0</v>
      </c>
      <c r="K253" s="34">
        <f t="shared" si="7"/>
        <v>0</v>
      </c>
    </row>
    <row r="254" spans="1:11" ht="47.25">
      <c r="A254" s="100"/>
      <c r="B254" s="117"/>
      <c r="C254" s="128"/>
      <c r="D254" s="114"/>
      <c r="E254" s="8" t="s">
        <v>300</v>
      </c>
      <c r="F254" s="8" t="s">
        <v>301</v>
      </c>
      <c r="G254" s="7" t="s">
        <v>374</v>
      </c>
      <c r="H254" s="11">
        <v>1</v>
      </c>
      <c r="I254" s="87">
        <v>0</v>
      </c>
      <c r="J254" s="13">
        <f t="shared" si="6"/>
        <v>0</v>
      </c>
      <c r="K254" s="34">
        <f t="shared" si="7"/>
        <v>0</v>
      </c>
    </row>
    <row r="255" spans="1:11" ht="78.75">
      <c r="A255" s="100"/>
      <c r="B255" s="117"/>
      <c r="C255" s="128"/>
      <c r="D255" s="114"/>
      <c r="E255" s="51" t="s">
        <v>302</v>
      </c>
      <c r="F255" s="3" t="s">
        <v>82</v>
      </c>
      <c r="G255" s="11" t="s">
        <v>364</v>
      </c>
      <c r="H255" s="3">
        <v>1</v>
      </c>
      <c r="I255" s="80">
        <v>0</v>
      </c>
      <c r="J255" s="13">
        <f t="shared" si="6"/>
        <v>0</v>
      </c>
      <c r="K255" s="34">
        <f t="shared" si="7"/>
        <v>0</v>
      </c>
    </row>
    <row r="256" spans="1:11" ht="31.5">
      <c r="A256" s="100"/>
      <c r="B256" s="117"/>
      <c r="C256" s="128"/>
      <c r="D256" s="114"/>
      <c r="E256" s="50" t="s">
        <v>305</v>
      </c>
      <c r="F256" s="3" t="s">
        <v>82</v>
      </c>
      <c r="G256" s="7" t="s">
        <v>375</v>
      </c>
      <c r="H256" s="3">
        <v>1</v>
      </c>
      <c r="I256" s="80">
        <v>0</v>
      </c>
      <c r="J256" s="13">
        <f t="shared" si="6"/>
        <v>0</v>
      </c>
      <c r="K256" s="34">
        <f t="shared" si="7"/>
        <v>0</v>
      </c>
    </row>
    <row r="257" spans="1:11" ht="47.25">
      <c r="A257" s="100"/>
      <c r="B257" s="117"/>
      <c r="C257" s="128"/>
      <c r="D257" s="114"/>
      <c r="E257" s="51" t="s">
        <v>306</v>
      </c>
      <c r="F257" s="52" t="s">
        <v>307</v>
      </c>
      <c r="G257" s="11" t="s">
        <v>303</v>
      </c>
      <c r="H257" s="3">
        <v>20</v>
      </c>
      <c r="I257" s="80">
        <v>0</v>
      </c>
      <c r="J257" s="13">
        <f t="shared" si="6"/>
        <v>0</v>
      </c>
      <c r="K257" s="34">
        <f t="shared" si="7"/>
        <v>0</v>
      </c>
    </row>
    <row r="258" spans="1:11" ht="63">
      <c r="A258" s="100"/>
      <c r="B258" s="117"/>
      <c r="C258" s="128"/>
      <c r="D258" s="114"/>
      <c r="E258" s="51" t="s">
        <v>308</v>
      </c>
      <c r="F258" s="3" t="s">
        <v>82</v>
      </c>
      <c r="G258" s="3" t="s">
        <v>309</v>
      </c>
      <c r="H258" s="12">
        <v>3500</v>
      </c>
      <c r="I258" s="80">
        <v>0</v>
      </c>
      <c r="J258" s="13">
        <f t="shared" si="6"/>
        <v>0</v>
      </c>
      <c r="K258" s="34">
        <f t="shared" si="7"/>
        <v>0</v>
      </c>
    </row>
    <row r="259" spans="1:11" ht="15.75">
      <c r="A259" s="100"/>
      <c r="B259" s="117"/>
      <c r="C259" s="128"/>
      <c r="D259" s="114"/>
      <c r="E259" s="51" t="s">
        <v>310</v>
      </c>
      <c r="F259" s="3" t="s">
        <v>82</v>
      </c>
      <c r="G259" s="3" t="s">
        <v>311</v>
      </c>
      <c r="H259" s="12">
        <v>12000</v>
      </c>
      <c r="I259" s="80">
        <v>0</v>
      </c>
      <c r="J259" s="13">
        <f t="shared" ref="J259:J321" si="8">$I259*1.17</f>
        <v>0</v>
      </c>
      <c r="K259" s="34">
        <f t="shared" ref="K259:K321" si="9">$J259*$H259</f>
        <v>0</v>
      </c>
    </row>
    <row r="260" spans="1:11" ht="15.75">
      <c r="A260" s="100"/>
      <c r="B260" s="117"/>
      <c r="C260" s="128"/>
      <c r="D260" s="114"/>
      <c r="E260" s="51" t="s">
        <v>312</v>
      </c>
      <c r="F260" s="3" t="s">
        <v>82</v>
      </c>
      <c r="G260" s="3" t="s">
        <v>313</v>
      </c>
      <c r="H260" s="12">
        <v>5000</v>
      </c>
      <c r="I260" s="80">
        <v>0</v>
      </c>
      <c r="J260" s="13">
        <f t="shared" si="8"/>
        <v>0</v>
      </c>
      <c r="K260" s="34">
        <f t="shared" si="9"/>
        <v>0</v>
      </c>
    </row>
    <row r="261" spans="1:11" ht="15.75">
      <c r="A261" s="100"/>
      <c r="B261" s="117"/>
      <c r="C261" s="128"/>
      <c r="D261" s="114"/>
      <c r="E261" s="51" t="s">
        <v>314</v>
      </c>
      <c r="F261" s="3" t="s">
        <v>315</v>
      </c>
      <c r="G261" s="3" t="s">
        <v>25</v>
      </c>
      <c r="H261" s="3">
        <v>350</v>
      </c>
      <c r="I261" s="80">
        <v>0</v>
      </c>
      <c r="J261" s="13">
        <f t="shared" si="8"/>
        <v>0</v>
      </c>
      <c r="K261" s="34">
        <f t="shared" si="9"/>
        <v>0</v>
      </c>
    </row>
    <row r="262" spans="1:11" ht="94.5">
      <c r="A262" s="100"/>
      <c r="B262" s="117"/>
      <c r="C262" s="128"/>
      <c r="D262" s="114"/>
      <c r="E262" s="50" t="s">
        <v>316</v>
      </c>
      <c r="F262" s="3" t="s">
        <v>82</v>
      </c>
      <c r="G262" s="50" t="s">
        <v>325</v>
      </c>
      <c r="H262" s="3">
        <v>45</v>
      </c>
      <c r="I262" s="80">
        <v>0</v>
      </c>
      <c r="J262" s="13">
        <f t="shared" si="8"/>
        <v>0</v>
      </c>
      <c r="K262" s="34">
        <f t="shared" si="9"/>
        <v>0</v>
      </c>
    </row>
    <row r="263" spans="1:11" ht="47.25">
      <c r="A263" s="100"/>
      <c r="B263" s="117"/>
      <c r="C263" s="128"/>
      <c r="D263" s="114"/>
      <c r="E263" s="50" t="s">
        <v>317</v>
      </c>
      <c r="F263" s="3" t="s">
        <v>82</v>
      </c>
      <c r="G263" s="45" t="s">
        <v>318</v>
      </c>
      <c r="H263" s="45">
        <v>1</v>
      </c>
      <c r="I263" s="80">
        <v>0</v>
      </c>
      <c r="J263" s="13">
        <f t="shared" si="8"/>
        <v>0</v>
      </c>
      <c r="K263" s="34">
        <f t="shared" si="9"/>
        <v>0</v>
      </c>
    </row>
    <row r="264" spans="1:11" ht="15.75">
      <c r="A264" s="100"/>
      <c r="B264" s="117"/>
      <c r="C264" s="128"/>
      <c r="D264" s="114"/>
      <c r="E264" s="3" t="s">
        <v>319</v>
      </c>
      <c r="F264" s="3" t="s">
        <v>82</v>
      </c>
      <c r="G264" s="11" t="s">
        <v>318</v>
      </c>
      <c r="H264" s="3">
        <v>1</v>
      </c>
      <c r="I264" s="80">
        <v>0</v>
      </c>
      <c r="J264" s="13">
        <f t="shared" si="8"/>
        <v>0</v>
      </c>
      <c r="K264" s="34">
        <f t="shared" si="9"/>
        <v>0</v>
      </c>
    </row>
    <row r="265" spans="1:11" ht="31.5">
      <c r="A265" s="100"/>
      <c r="B265" s="117"/>
      <c r="C265" s="128"/>
      <c r="D265" s="114"/>
      <c r="E265" s="51" t="s">
        <v>320</v>
      </c>
      <c r="F265" s="3" t="s">
        <v>82</v>
      </c>
      <c r="G265" s="11" t="s">
        <v>318</v>
      </c>
      <c r="H265" s="3">
        <v>2</v>
      </c>
      <c r="I265" s="80">
        <v>0</v>
      </c>
      <c r="J265" s="13">
        <f t="shared" si="8"/>
        <v>0</v>
      </c>
      <c r="K265" s="34">
        <f t="shared" si="9"/>
        <v>0</v>
      </c>
    </row>
    <row r="266" spans="1:11" ht="15.75">
      <c r="A266" s="100"/>
      <c r="B266" s="117"/>
      <c r="C266" s="128"/>
      <c r="D266" s="114"/>
      <c r="E266" s="52" t="s">
        <v>321</v>
      </c>
      <c r="F266" s="3" t="s">
        <v>82</v>
      </c>
      <c r="G266" s="11" t="s">
        <v>318</v>
      </c>
      <c r="H266" s="3">
        <v>1</v>
      </c>
      <c r="I266" s="80">
        <v>0</v>
      </c>
      <c r="J266" s="13">
        <f t="shared" si="8"/>
        <v>0</v>
      </c>
      <c r="K266" s="34">
        <f t="shared" si="9"/>
        <v>0</v>
      </c>
    </row>
    <row r="267" spans="1:11" ht="31.5">
      <c r="A267" s="100"/>
      <c r="B267" s="117"/>
      <c r="C267" s="128"/>
      <c r="D267" s="114"/>
      <c r="E267" s="50" t="s">
        <v>322</v>
      </c>
      <c r="F267" s="3" t="s">
        <v>82</v>
      </c>
      <c r="G267" s="11" t="s">
        <v>25</v>
      </c>
      <c r="H267" s="3">
        <v>2000</v>
      </c>
      <c r="I267" s="80">
        <v>0</v>
      </c>
      <c r="J267" s="13">
        <f t="shared" si="8"/>
        <v>0</v>
      </c>
      <c r="K267" s="34">
        <f t="shared" si="9"/>
        <v>0</v>
      </c>
    </row>
    <row r="268" spans="1:11" ht="31.5">
      <c r="A268" s="100"/>
      <c r="B268" s="117"/>
      <c r="C268" s="128"/>
      <c r="D268" s="114"/>
      <c r="E268" s="50" t="s">
        <v>323</v>
      </c>
      <c r="F268" s="3" t="s">
        <v>82</v>
      </c>
      <c r="G268" s="11" t="s">
        <v>324</v>
      </c>
      <c r="H268" s="3">
        <v>1</v>
      </c>
      <c r="I268" s="80">
        <v>0</v>
      </c>
      <c r="J268" s="13">
        <f t="shared" si="8"/>
        <v>0</v>
      </c>
      <c r="K268" s="34">
        <f t="shared" si="9"/>
        <v>0</v>
      </c>
    </row>
    <row r="269" spans="1:11" ht="31.5">
      <c r="A269" s="100"/>
      <c r="B269" s="117"/>
      <c r="C269" s="128"/>
      <c r="D269" s="114"/>
      <c r="E269" s="50" t="s">
        <v>564</v>
      </c>
      <c r="F269" s="3" t="s">
        <v>82</v>
      </c>
      <c r="G269" s="3" t="s">
        <v>561</v>
      </c>
      <c r="H269" s="11">
        <v>30</v>
      </c>
      <c r="I269" s="80">
        <v>0</v>
      </c>
      <c r="J269" s="13">
        <f t="shared" si="8"/>
        <v>0</v>
      </c>
      <c r="K269" s="34">
        <f t="shared" si="9"/>
        <v>0</v>
      </c>
    </row>
    <row r="270" spans="1:11" ht="15.75">
      <c r="A270" s="100"/>
      <c r="B270" s="117"/>
      <c r="C270" s="128"/>
      <c r="D270" s="114"/>
      <c r="E270" s="50" t="s">
        <v>563</v>
      </c>
      <c r="F270" s="3" t="s">
        <v>82</v>
      </c>
      <c r="G270" s="3" t="s">
        <v>562</v>
      </c>
      <c r="H270" s="54">
        <v>6000</v>
      </c>
      <c r="I270" s="80">
        <v>0</v>
      </c>
      <c r="J270" s="13">
        <f t="shared" si="8"/>
        <v>0</v>
      </c>
      <c r="K270" s="34">
        <f t="shared" si="9"/>
        <v>0</v>
      </c>
    </row>
    <row r="271" spans="1:11" ht="15.75">
      <c r="A271" s="100"/>
      <c r="B271" s="117"/>
      <c r="C271" s="128"/>
      <c r="D271" s="114"/>
      <c r="E271" s="59" t="s">
        <v>421</v>
      </c>
      <c r="F271" s="61" t="s">
        <v>609</v>
      </c>
      <c r="G271" s="61" t="s">
        <v>364</v>
      </c>
      <c r="H271" s="54">
        <v>1</v>
      </c>
      <c r="I271" s="80">
        <v>0</v>
      </c>
      <c r="J271" s="13">
        <f t="shared" si="8"/>
        <v>0</v>
      </c>
      <c r="K271" s="34">
        <f t="shared" si="9"/>
        <v>0</v>
      </c>
    </row>
    <row r="272" spans="1:11" ht="32.25" thickBot="1">
      <c r="A272" s="100"/>
      <c r="B272" s="118"/>
      <c r="C272" s="129"/>
      <c r="D272" s="115"/>
      <c r="E272" s="63" t="s">
        <v>612</v>
      </c>
      <c r="F272" s="63" t="s">
        <v>613</v>
      </c>
      <c r="G272" s="62" t="s">
        <v>364</v>
      </c>
      <c r="H272" s="54">
        <v>1</v>
      </c>
      <c r="I272" s="80">
        <v>0</v>
      </c>
      <c r="J272" s="13">
        <f t="shared" si="8"/>
        <v>0</v>
      </c>
      <c r="K272" s="34">
        <f t="shared" si="9"/>
        <v>0</v>
      </c>
    </row>
    <row r="273" spans="1:11" ht="32.25" thickBot="1">
      <c r="A273" s="100"/>
      <c r="B273" s="72" t="s">
        <v>511</v>
      </c>
      <c r="C273" s="66" t="s">
        <v>509</v>
      </c>
      <c r="D273" s="3"/>
      <c r="E273" s="50" t="s">
        <v>510</v>
      </c>
      <c r="F273" s="3" t="s">
        <v>512</v>
      </c>
      <c r="G273" s="11" t="s">
        <v>513</v>
      </c>
      <c r="H273" s="3">
        <v>250</v>
      </c>
      <c r="I273" s="80">
        <v>0</v>
      </c>
      <c r="J273" s="9">
        <f t="shared" si="8"/>
        <v>0</v>
      </c>
      <c r="K273" s="56">
        <f t="shared" si="9"/>
        <v>0</v>
      </c>
    </row>
    <row r="274" spans="1:11" ht="15.75">
      <c r="A274" s="100"/>
      <c r="B274" s="185" t="s">
        <v>326</v>
      </c>
      <c r="C274" s="110" t="s">
        <v>514</v>
      </c>
      <c r="D274" s="3"/>
      <c r="E274" s="50" t="s">
        <v>549</v>
      </c>
      <c r="F274" s="3" t="s">
        <v>550</v>
      </c>
      <c r="G274" s="11" t="s">
        <v>548</v>
      </c>
      <c r="H274" s="3">
        <v>1</v>
      </c>
      <c r="I274" s="80">
        <v>0</v>
      </c>
      <c r="J274" s="9">
        <f t="shared" si="8"/>
        <v>0</v>
      </c>
      <c r="K274" s="56">
        <f t="shared" si="9"/>
        <v>0</v>
      </c>
    </row>
    <row r="275" spans="1:11" ht="15.75">
      <c r="A275" s="100"/>
      <c r="B275" s="186"/>
      <c r="C275" s="111"/>
      <c r="D275" s="3"/>
      <c r="E275" s="50" t="s">
        <v>515</v>
      </c>
      <c r="F275" s="3"/>
      <c r="G275" s="11" t="s">
        <v>551</v>
      </c>
      <c r="H275" s="3">
        <v>2</v>
      </c>
      <c r="I275" s="80">
        <v>0</v>
      </c>
      <c r="J275" s="9">
        <f t="shared" si="8"/>
        <v>0</v>
      </c>
      <c r="K275" s="56">
        <f t="shared" si="9"/>
        <v>0</v>
      </c>
    </row>
    <row r="276" spans="1:11" ht="63">
      <c r="A276" s="100"/>
      <c r="B276" s="186"/>
      <c r="C276" s="111"/>
      <c r="D276" s="3"/>
      <c r="E276" s="50" t="s">
        <v>552</v>
      </c>
      <c r="F276" s="3"/>
      <c r="G276" s="11"/>
      <c r="H276" s="3">
        <v>5</v>
      </c>
      <c r="I276" s="80">
        <v>0</v>
      </c>
      <c r="J276" s="9">
        <f t="shared" si="8"/>
        <v>0</v>
      </c>
      <c r="K276" s="56">
        <f t="shared" si="9"/>
        <v>0</v>
      </c>
    </row>
    <row r="277" spans="1:11" ht="15.75">
      <c r="A277" s="100"/>
      <c r="B277" s="186"/>
      <c r="C277" s="111"/>
      <c r="D277" s="188" t="s">
        <v>523</v>
      </c>
      <c r="E277" s="50" t="s">
        <v>553</v>
      </c>
      <c r="F277" s="3"/>
      <c r="G277" s="11" t="s">
        <v>558</v>
      </c>
      <c r="H277" s="3">
        <v>2</v>
      </c>
      <c r="I277" s="80">
        <v>0</v>
      </c>
      <c r="J277" s="9">
        <f t="shared" si="8"/>
        <v>0</v>
      </c>
      <c r="K277" s="56">
        <f t="shared" si="9"/>
        <v>0</v>
      </c>
    </row>
    <row r="278" spans="1:11" ht="15.75">
      <c r="A278" s="100"/>
      <c r="B278" s="186"/>
      <c r="C278" s="111"/>
      <c r="D278" s="188"/>
      <c r="E278" s="50" t="s">
        <v>516</v>
      </c>
      <c r="F278" s="3"/>
      <c r="G278" s="11" t="s">
        <v>554</v>
      </c>
      <c r="H278" s="3">
        <v>1</v>
      </c>
      <c r="I278" s="80">
        <v>0</v>
      </c>
      <c r="J278" s="9">
        <f t="shared" si="8"/>
        <v>0</v>
      </c>
      <c r="K278" s="56">
        <f t="shared" si="9"/>
        <v>0</v>
      </c>
    </row>
    <row r="279" spans="1:11" ht="15.75">
      <c r="A279" s="100"/>
      <c r="B279" s="186"/>
      <c r="C279" s="111"/>
      <c r="D279" s="188"/>
      <c r="E279" s="50" t="s">
        <v>517</v>
      </c>
      <c r="F279" s="3"/>
      <c r="G279" s="11" t="s">
        <v>554</v>
      </c>
      <c r="H279" s="3">
        <v>1</v>
      </c>
      <c r="I279" s="80">
        <v>0</v>
      </c>
      <c r="J279" s="9">
        <f t="shared" si="8"/>
        <v>0</v>
      </c>
      <c r="K279" s="56">
        <f t="shared" si="9"/>
        <v>0</v>
      </c>
    </row>
    <row r="280" spans="1:11" ht="15.75">
      <c r="A280" s="100"/>
      <c r="B280" s="186"/>
      <c r="C280" s="111"/>
      <c r="D280" s="188"/>
      <c r="E280" s="50" t="s">
        <v>518</v>
      </c>
      <c r="F280" s="3"/>
      <c r="G280" s="11" t="s">
        <v>554</v>
      </c>
      <c r="H280" s="3">
        <v>1</v>
      </c>
      <c r="I280" s="80">
        <v>0</v>
      </c>
      <c r="J280" s="9">
        <f t="shared" si="8"/>
        <v>0</v>
      </c>
      <c r="K280" s="56">
        <f t="shared" si="9"/>
        <v>0</v>
      </c>
    </row>
    <row r="281" spans="1:11" ht="15.75">
      <c r="A281" s="100"/>
      <c r="B281" s="186"/>
      <c r="C281" s="111"/>
      <c r="D281" s="188"/>
      <c r="E281" s="50" t="s">
        <v>519</v>
      </c>
      <c r="F281" s="3"/>
      <c r="G281" s="11"/>
      <c r="H281" s="3">
        <v>1</v>
      </c>
      <c r="I281" s="80">
        <v>0</v>
      </c>
      <c r="J281" s="9">
        <f t="shared" si="8"/>
        <v>0</v>
      </c>
      <c r="K281" s="56">
        <f t="shared" si="9"/>
        <v>0</v>
      </c>
    </row>
    <row r="282" spans="1:11" ht="15.75">
      <c r="A282" s="100"/>
      <c r="B282" s="186"/>
      <c r="C282" s="111"/>
      <c r="D282" s="3" t="s">
        <v>239</v>
      </c>
      <c r="E282" s="50" t="s">
        <v>520</v>
      </c>
      <c r="F282" s="3"/>
      <c r="G282" s="11" t="s">
        <v>239</v>
      </c>
      <c r="H282" s="3">
        <v>1</v>
      </c>
      <c r="I282" s="80">
        <v>0</v>
      </c>
      <c r="J282" s="9">
        <f t="shared" si="8"/>
        <v>0</v>
      </c>
      <c r="K282" s="56">
        <f t="shared" si="9"/>
        <v>0</v>
      </c>
    </row>
    <row r="283" spans="1:11" ht="15.75">
      <c r="A283" s="100"/>
      <c r="B283" s="186"/>
      <c r="C283" s="111"/>
      <c r="D283" s="188" t="s">
        <v>557</v>
      </c>
      <c r="E283" s="50" t="s">
        <v>528</v>
      </c>
      <c r="F283" s="3"/>
      <c r="G283" s="11" t="s">
        <v>525</v>
      </c>
      <c r="H283" s="3">
        <v>2</v>
      </c>
      <c r="I283" s="80">
        <v>0</v>
      </c>
      <c r="J283" s="9">
        <f t="shared" si="8"/>
        <v>0</v>
      </c>
      <c r="K283" s="56">
        <f t="shared" si="9"/>
        <v>0</v>
      </c>
    </row>
    <row r="284" spans="1:11" ht="15.75">
      <c r="A284" s="100"/>
      <c r="B284" s="186"/>
      <c r="C284" s="111"/>
      <c r="D284" s="188"/>
      <c r="E284" s="50" t="s">
        <v>526</v>
      </c>
      <c r="F284" s="3"/>
      <c r="G284" s="11" t="s">
        <v>525</v>
      </c>
      <c r="H284" s="3">
        <v>3</v>
      </c>
      <c r="I284" s="80">
        <v>0</v>
      </c>
      <c r="J284" s="9">
        <f t="shared" si="8"/>
        <v>0</v>
      </c>
      <c r="K284" s="56">
        <f t="shared" si="9"/>
        <v>0</v>
      </c>
    </row>
    <row r="285" spans="1:11" ht="15.75">
      <c r="A285" s="100"/>
      <c r="B285" s="186"/>
      <c r="C285" s="111"/>
      <c r="D285" s="188"/>
      <c r="E285" s="50" t="s">
        <v>524</v>
      </c>
      <c r="F285" s="3"/>
      <c r="G285" s="11" t="s">
        <v>525</v>
      </c>
      <c r="H285" s="3">
        <v>1</v>
      </c>
      <c r="I285" s="80">
        <v>0</v>
      </c>
      <c r="J285" s="9">
        <f t="shared" si="8"/>
        <v>0</v>
      </c>
      <c r="K285" s="56">
        <f t="shared" si="9"/>
        <v>0</v>
      </c>
    </row>
    <row r="286" spans="1:11" ht="31.5">
      <c r="A286" s="100"/>
      <c r="B286" s="186"/>
      <c r="C286" s="111"/>
      <c r="D286" s="3" t="s">
        <v>556</v>
      </c>
      <c r="E286" s="50" t="s">
        <v>527</v>
      </c>
      <c r="F286" s="3"/>
      <c r="G286" s="11" t="s">
        <v>525</v>
      </c>
      <c r="H286" s="3">
        <v>4</v>
      </c>
      <c r="I286" s="80">
        <v>0</v>
      </c>
      <c r="J286" s="9">
        <f t="shared" si="8"/>
        <v>0</v>
      </c>
      <c r="K286" s="56">
        <f t="shared" si="9"/>
        <v>0</v>
      </c>
    </row>
    <row r="287" spans="1:11" ht="15.75">
      <c r="A287" s="100"/>
      <c r="B287" s="186"/>
      <c r="C287" s="111"/>
      <c r="D287" s="188"/>
      <c r="E287" s="50" t="s">
        <v>530</v>
      </c>
      <c r="F287" s="3" t="s">
        <v>529</v>
      </c>
      <c r="G287" s="11" t="s">
        <v>364</v>
      </c>
      <c r="H287" s="3">
        <v>1</v>
      </c>
      <c r="I287" s="80">
        <v>0</v>
      </c>
      <c r="J287" s="9">
        <f t="shared" si="8"/>
        <v>0</v>
      </c>
      <c r="K287" s="56">
        <f t="shared" si="9"/>
        <v>0</v>
      </c>
    </row>
    <row r="288" spans="1:11" ht="15.75">
      <c r="A288" s="100"/>
      <c r="B288" s="186"/>
      <c r="C288" s="111"/>
      <c r="D288" s="188"/>
      <c r="E288" s="50" t="s">
        <v>531</v>
      </c>
      <c r="F288" s="3"/>
      <c r="G288" s="11"/>
      <c r="H288" s="3">
        <v>1</v>
      </c>
      <c r="I288" s="80">
        <v>0</v>
      </c>
      <c r="J288" s="9">
        <f t="shared" si="8"/>
        <v>0</v>
      </c>
      <c r="K288" s="56">
        <f t="shared" si="9"/>
        <v>0</v>
      </c>
    </row>
    <row r="289" spans="1:11" ht="31.5">
      <c r="A289" s="100"/>
      <c r="B289" s="186"/>
      <c r="C289" s="111"/>
      <c r="D289" s="188"/>
      <c r="E289" s="50" t="s">
        <v>532</v>
      </c>
      <c r="F289" s="50" t="s">
        <v>533</v>
      </c>
      <c r="G289" s="11" t="s">
        <v>559</v>
      </c>
      <c r="H289" s="3">
        <v>4</v>
      </c>
      <c r="I289" s="80">
        <v>0</v>
      </c>
      <c r="J289" s="9">
        <f t="shared" si="8"/>
        <v>0</v>
      </c>
      <c r="K289" s="56">
        <f t="shared" si="9"/>
        <v>0</v>
      </c>
    </row>
    <row r="290" spans="1:11" ht="31.5">
      <c r="A290" s="100"/>
      <c r="B290" s="186"/>
      <c r="C290" s="111"/>
      <c r="D290" s="188"/>
      <c r="E290" s="50" t="s">
        <v>534</v>
      </c>
      <c r="F290" s="3"/>
      <c r="G290" s="11" t="s">
        <v>559</v>
      </c>
      <c r="H290" s="3">
        <v>4</v>
      </c>
      <c r="I290" s="80">
        <v>0</v>
      </c>
      <c r="J290" s="9">
        <f t="shared" si="8"/>
        <v>0</v>
      </c>
      <c r="K290" s="56">
        <f t="shared" si="9"/>
        <v>0</v>
      </c>
    </row>
    <row r="291" spans="1:11" ht="31.5">
      <c r="A291" s="100"/>
      <c r="B291" s="186"/>
      <c r="C291" s="111"/>
      <c r="D291" s="188"/>
      <c r="E291" s="50" t="s">
        <v>535</v>
      </c>
      <c r="F291" s="3"/>
      <c r="G291" s="11" t="s">
        <v>560</v>
      </c>
      <c r="H291" s="3">
        <v>1</v>
      </c>
      <c r="I291" s="80">
        <v>0</v>
      </c>
      <c r="J291" s="9">
        <f t="shared" si="8"/>
        <v>0</v>
      </c>
      <c r="K291" s="56">
        <f t="shared" si="9"/>
        <v>0</v>
      </c>
    </row>
    <row r="292" spans="1:11" ht="15.75">
      <c r="A292" s="100"/>
      <c r="B292" s="186"/>
      <c r="C292" s="111"/>
      <c r="D292" s="188"/>
      <c r="E292" s="50" t="s">
        <v>536</v>
      </c>
      <c r="F292" s="3"/>
      <c r="G292" s="11" t="s">
        <v>560</v>
      </c>
      <c r="H292" s="3">
        <v>1</v>
      </c>
      <c r="I292" s="80">
        <v>0</v>
      </c>
      <c r="J292" s="9">
        <f t="shared" si="8"/>
        <v>0</v>
      </c>
      <c r="K292" s="56">
        <f t="shared" si="9"/>
        <v>0</v>
      </c>
    </row>
    <row r="293" spans="1:11" ht="15.75">
      <c r="A293" s="100"/>
      <c r="B293" s="186"/>
      <c r="C293" s="111"/>
      <c r="D293" s="188"/>
      <c r="E293" s="50" t="s">
        <v>537</v>
      </c>
      <c r="F293" s="3"/>
      <c r="G293" s="11" t="s">
        <v>560</v>
      </c>
      <c r="H293" s="3">
        <v>1</v>
      </c>
      <c r="I293" s="80">
        <v>0</v>
      </c>
      <c r="J293" s="9">
        <f t="shared" si="8"/>
        <v>0</v>
      </c>
      <c r="K293" s="56">
        <f t="shared" si="9"/>
        <v>0</v>
      </c>
    </row>
    <row r="294" spans="1:11" ht="15.75">
      <c r="A294" s="100"/>
      <c r="B294" s="186"/>
      <c r="C294" s="111"/>
      <c r="D294" s="188"/>
      <c r="E294" s="50" t="s">
        <v>538</v>
      </c>
      <c r="F294" s="3" t="s">
        <v>529</v>
      </c>
      <c r="G294" s="11" t="s">
        <v>364</v>
      </c>
      <c r="H294" s="3">
        <v>1</v>
      </c>
      <c r="I294" s="80">
        <v>0</v>
      </c>
      <c r="J294" s="9">
        <f t="shared" si="8"/>
        <v>0</v>
      </c>
      <c r="K294" s="56">
        <f t="shared" si="9"/>
        <v>0</v>
      </c>
    </row>
    <row r="295" spans="1:11" ht="31.5">
      <c r="A295" s="100"/>
      <c r="B295" s="186"/>
      <c r="C295" s="111"/>
      <c r="D295" s="189" t="s">
        <v>555</v>
      </c>
      <c r="E295" s="50" t="s">
        <v>539</v>
      </c>
      <c r="F295" s="3"/>
      <c r="G295" s="11"/>
      <c r="H295" s="3">
        <v>1</v>
      </c>
      <c r="I295" s="80">
        <v>0</v>
      </c>
      <c r="J295" s="9">
        <f t="shared" si="8"/>
        <v>0</v>
      </c>
      <c r="K295" s="56">
        <f t="shared" si="9"/>
        <v>0</v>
      </c>
    </row>
    <row r="296" spans="1:11" ht="15.75">
      <c r="A296" s="100"/>
      <c r="B296" s="186"/>
      <c r="C296" s="111"/>
      <c r="D296" s="189"/>
      <c r="E296" s="50" t="s">
        <v>540</v>
      </c>
      <c r="F296" s="3"/>
      <c r="G296" s="11"/>
      <c r="H296" s="3">
        <v>1</v>
      </c>
      <c r="I296" s="80">
        <v>0</v>
      </c>
      <c r="J296" s="9">
        <f t="shared" si="8"/>
        <v>0</v>
      </c>
      <c r="K296" s="56">
        <f t="shared" si="9"/>
        <v>0</v>
      </c>
    </row>
    <row r="297" spans="1:11" ht="31.5">
      <c r="A297" s="100"/>
      <c r="B297" s="186"/>
      <c r="C297" s="111"/>
      <c r="D297" s="189"/>
      <c r="E297" s="50" t="s">
        <v>541</v>
      </c>
      <c r="F297" s="3"/>
      <c r="G297" s="11"/>
      <c r="H297" s="3">
        <v>1</v>
      </c>
      <c r="I297" s="80">
        <v>0</v>
      </c>
      <c r="J297" s="9">
        <f t="shared" si="8"/>
        <v>0</v>
      </c>
      <c r="K297" s="56">
        <f t="shared" si="9"/>
        <v>0</v>
      </c>
    </row>
    <row r="298" spans="1:11" ht="15.75">
      <c r="A298" s="100"/>
      <c r="B298" s="186"/>
      <c r="C298" s="111"/>
      <c r="D298" s="189"/>
      <c r="E298" s="50" t="s">
        <v>545</v>
      </c>
      <c r="F298" s="3"/>
      <c r="G298" s="11"/>
      <c r="H298" s="3">
        <v>20</v>
      </c>
      <c r="I298" s="80">
        <v>0</v>
      </c>
      <c r="J298" s="9">
        <f t="shared" si="8"/>
        <v>0</v>
      </c>
      <c r="K298" s="56">
        <f t="shared" si="9"/>
        <v>0</v>
      </c>
    </row>
    <row r="299" spans="1:11" ht="15.75">
      <c r="A299" s="100"/>
      <c r="B299" s="186"/>
      <c r="C299" s="111"/>
      <c r="D299" s="189"/>
      <c r="E299" s="50" t="s">
        <v>542</v>
      </c>
      <c r="F299" s="3"/>
      <c r="G299" s="11"/>
      <c r="H299" s="3">
        <v>20</v>
      </c>
      <c r="I299" s="80">
        <v>0</v>
      </c>
      <c r="J299" s="9">
        <f t="shared" si="8"/>
        <v>0</v>
      </c>
      <c r="K299" s="56">
        <f t="shared" si="9"/>
        <v>0</v>
      </c>
    </row>
    <row r="300" spans="1:11" ht="15.75">
      <c r="A300" s="100"/>
      <c r="B300" s="186"/>
      <c r="C300" s="111"/>
      <c r="D300" s="189"/>
      <c r="E300" s="50" t="s">
        <v>543</v>
      </c>
      <c r="F300" s="3"/>
      <c r="G300" s="11"/>
      <c r="H300" s="3">
        <v>1</v>
      </c>
      <c r="I300" s="80">
        <v>0</v>
      </c>
      <c r="J300" s="9">
        <f t="shared" si="8"/>
        <v>0</v>
      </c>
      <c r="K300" s="56">
        <f t="shared" si="9"/>
        <v>0</v>
      </c>
    </row>
    <row r="301" spans="1:11" ht="31.5">
      <c r="A301" s="100"/>
      <c r="B301" s="186"/>
      <c r="C301" s="111"/>
      <c r="D301" s="189"/>
      <c r="E301" s="50" t="s">
        <v>544</v>
      </c>
      <c r="F301" s="3"/>
      <c r="G301" s="11"/>
      <c r="H301" s="3">
        <v>1</v>
      </c>
      <c r="I301" s="80">
        <v>0</v>
      </c>
      <c r="J301" s="9">
        <f t="shared" si="8"/>
        <v>0</v>
      </c>
      <c r="K301" s="56">
        <f t="shared" si="9"/>
        <v>0</v>
      </c>
    </row>
    <row r="302" spans="1:11" ht="15.75">
      <c r="A302" s="100"/>
      <c r="B302" s="186"/>
      <c r="C302" s="111"/>
      <c r="D302" s="189"/>
      <c r="E302" s="50" t="s">
        <v>521</v>
      </c>
      <c r="F302" s="3"/>
      <c r="G302" s="11" t="s">
        <v>364</v>
      </c>
      <c r="H302" s="3">
        <v>1</v>
      </c>
      <c r="I302" s="80">
        <v>0</v>
      </c>
      <c r="J302" s="9">
        <f t="shared" si="8"/>
        <v>0</v>
      </c>
      <c r="K302" s="56">
        <f t="shared" si="9"/>
        <v>0</v>
      </c>
    </row>
    <row r="303" spans="1:11" ht="31.5">
      <c r="A303" s="100"/>
      <c r="B303" s="186"/>
      <c r="C303" s="111"/>
      <c r="D303" s="189" t="s">
        <v>522</v>
      </c>
      <c r="E303" s="50" t="s">
        <v>546</v>
      </c>
      <c r="F303" s="3"/>
      <c r="G303" s="11"/>
      <c r="H303" s="3">
        <v>4</v>
      </c>
      <c r="I303" s="80">
        <v>0</v>
      </c>
      <c r="J303" s="9">
        <f t="shared" si="8"/>
        <v>0</v>
      </c>
      <c r="K303" s="56">
        <f t="shared" si="9"/>
        <v>0</v>
      </c>
    </row>
    <row r="304" spans="1:11" ht="31.5">
      <c r="A304" s="100"/>
      <c r="B304" s="186"/>
      <c r="C304" s="111"/>
      <c r="D304" s="189"/>
      <c r="E304" s="50" t="s">
        <v>547</v>
      </c>
      <c r="F304" s="3"/>
      <c r="G304" s="11" t="s">
        <v>364</v>
      </c>
      <c r="H304" s="3">
        <v>1</v>
      </c>
      <c r="I304" s="80">
        <v>0</v>
      </c>
      <c r="J304" s="9">
        <f t="shared" si="8"/>
        <v>0</v>
      </c>
      <c r="K304" s="56">
        <f t="shared" si="9"/>
        <v>0</v>
      </c>
    </row>
    <row r="305" spans="1:11" ht="15.75">
      <c r="A305" s="100"/>
      <c r="B305" s="186"/>
      <c r="C305" s="111"/>
      <c r="D305" s="188" t="s">
        <v>339</v>
      </c>
      <c r="E305" s="50" t="s">
        <v>455</v>
      </c>
      <c r="F305" s="3" t="s">
        <v>82</v>
      </c>
      <c r="G305" s="11" t="s">
        <v>332</v>
      </c>
      <c r="H305" s="3">
        <v>1</v>
      </c>
      <c r="I305" s="80">
        <v>0</v>
      </c>
      <c r="J305" s="9">
        <f t="shared" si="8"/>
        <v>0</v>
      </c>
      <c r="K305" s="56">
        <f t="shared" si="9"/>
        <v>0</v>
      </c>
    </row>
    <row r="306" spans="1:11" ht="15.75">
      <c r="A306" s="100"/>
      <c r="B306" s="186"/>
      <c r="C306" s="111"/>
      <c r="D306" s="188"/>
      <c r="E306" s="50" t="s">
        <v>456</v>
      </c>
      <c r="F306" s="3" t="s">
        <v>82</v>
      </c>
      <c r="G306" s="11" t="s">
        <v>332</v>
      </c>
      <c r="H306" s="3">
        <v>1</v>
      </c>
      <c r="I306" s="80">
        <v>0</v>
      </c>
      <c r="J306" s="9">
        <f t="shared" si="8"/>
        <v>0</v>
      </c>
      <c r="K306" s="56">
        <f t="shared" si="9"/>
        <v>0</v>
      </c>
    </row>
    <row r="307" spans="1:11" ht="15.75">
      <c r="A307" s="100"/>
      <c r="B307" s="186"/>
      <c r="C307" s="111"/>
      <c r="D307" s="188"/>
      <c r="E307" s="7" t="s">
        <v>327</v>
      </c>
      <c r="F307" s="3" t="s">
        <v>82</v>
      </c>
      <c r="G307" s="11" t="s">
        <v>332</v>
      </c>
      <c r="H307" s="3">
        <v>1</v>
      </c>
      <c r="I307" s="80">
        <v>0</v>
      </c>
      <c r="J307" s="9">
        <f t="shared" si="8"/>
        <v>0</v>
      </c>
      <c r="K307" s="56">
        <f t="shared" si="9"/>
        <v>0</v>
      </c>
    </row>
    <row r="308" spans="1:11" ht="15.75">
      <c r="A308" s="100"/>
      <c r="B308" s="186"/>
      <c r="C308" s="111"/>
      <c r="D308" s="188"/>
      <c r="E308" s="7" t="s">
        <v>4</v>
      </c>
      <c r="F308" s="3" t="s">
        <v>82</v>
      </c>
      <c r="G308" s="11" t="s">
        <v>332</v>
      </c>
      <c r="H308" s="3">
        <v>1</v>
      </c>
      <c r="I308" s="80">
        <v>0</v>
      </c>
      <c r="J308" s="9">
        <f t="shared" si="8"/>
        <v>0</v>
      </c>
      <c r="K308" s="56">
        <f t="shared" si="9"/>
        <v>0</v>
      </c>
    </row>
    <row r="309" spans="1:11" ht="15.75">
      <c r="A309" s="100"/>
      <c r="B309" s="186"/>
      <c r="C309" s="111"/>
      <c r="D309" s="188"/>
      <c r="E309" s="7" t="s">
        <v>328</v>
      </c>
      <c r="F309" s="3" t="s">
        <v>82</v>
      </c>
      <c r="G309" s="11" t="s">
        <v>332</v>
      </c>
      <c r="H309" s="3">
        <v>1</v>
      </c>
      <c r="I309" s="80">
        <v>0</v>
      </c>
      <c r="J309" s="9">
        <f t="shared" si="8"/>
        <v>0</v>
      </c>
      <c r="K309" s="56">
        <f t="shared" si="9"/>
        <v>0</v>
      </c>
    </row>
    <row r="310" spans="1:11" ht="15.75">
      <c r="A310" s="100"/>
      <c r="B310" s="186"/>
      <c r="C310" s="111"/>
      <c r="D310" s="188"/>
      <c r="E310" s="7" t="s">
        <v>329</v>
      </c>
      <c r="F310" s="3" t="s">
        <v>82</v>
      </c>
      <c r="G310" s="11" t="s">
        <v>332</v>
      </c>
      <c r="H310" s="3">
        <v>2</v>
      </c>
      <c r="I310" s="80">
        <v>0</v>
      </c>
      <c r="J310" s="9">
        <f t="shared" si="8"/>
        <v>0</v>
      </c>
      <c r="K310" s="56">
        <f t="shared" si="9"/>
        <v>0</v>
      </c>
    </row>
    <row r="311" spans="1:11" ht="15.75">
      <c r="A311" s="100"/>
      <c r="B311" s="186"/>
      <c r="C311" s="111"/>
      <c r="D311" s="188"/>
      <c r="E311" s="7" t="s">
        <v>330</v>
      </c>
      <c r="F311" s="3" t="s">
        <v>82</v>
      </c>
      <c r="G311" s="11" t="s">
        <v>332</v>
      </c>
      <c r="H311" s="3">
        <v>13</v>
      </c>
      <c r="I311" s="80">
        <v>0</v>
      </c>
      <c r="J311" s="9">
        <f t="shared" si="8"/>
        <v>0</v>
      </c>
      <c r="K311" s="56">
        <f t="shared" si="9"/>
        <v>0</v>
      </c>
    </row>
    <row r="312" spans="1:11" ht="15.75">
      <c r="A312" s="100"/>
      <c r="B312" s="186"/>
      <c r="C312" s="111"/>
      <c r="D312" s="188"/>
      <c r="E312" s="7" t="s">
        <v>329</v>
      </c>
      <c r="F312" s="3" t="s">
        <v>82</v>
      </c>
      <c r="G312" s="11" t="s">
        <v>332</v>
      </c>
      <c r="H312" s="3">
        <v>4</v>
      </c>
      <c r="I312" s="80">
        <v>0</v>
      </c>
      <c r="J312" s="9">
        <f t="shared" si="8"/>
        <v>0</v>
      </c>
      <c r="K312" s="56">
        <f t="shared" si="9"/>
        <v>0</v>
      </c>
    </row>
    <row r="313" spans="1:11" ht="15.75">
      <c r="A313" s="100"/>
      <c r="B313" s="186"/>
      <c r="C313" s="111"/>
      <c r="D313" s="188"/>
      <c r="E313" s="7" t="s">
        <v>331</v>
      </c>
      <c r="F313" s="3" t="s">
        <v>82</v>
      </c>
      <c r="G313" s="11" t="s">
        <v>332</v>
      </c>
      <c r="H313" s="3">
        <v>4</v>
      </c>
      <c r="I313" s="80">
        <v>0</v>
      </c>
      <c r="J313" s="9">
        <f t="shared" si="8"/>
        <v>0</v>
      </c>
      <c r="K313" s="56">
        <f t="shared" si="9"/>
        <v>0</v>
      </c>
    </row>
    <row r="314" spans="1:11" ht="15.75">
      <c r="A314" s="100"/>
      <c r="B314" s="186"/>
      <c r="C314" s="111"/>
      <c r="D314" s="188"/>
      <c r="E314" s="7" t="s">
        <v>333</v>
      </c>
      <c r="F314" s="3" t="s">
        <v>82</v>
      </c>
      <c r="G314" s="11" t="s">
        <v>332</v>
      </c>
      <c r="H314" s="3">
        <v>1</v>
      </c>
      <c r="I314" s="80">
        <v>0</v>
      </c>
      <c r="J314" s="9">
        <f t="shared" si="8"/>
        <v>0</v>
      </c>
      <c r="K314" s="56">
        <f t="shared" si="9"/>
        <v>0</v>
      </c>
    </row>
    <row r="315" spans="1:11" ht="15.75">
      <c r="A315" s="100"/>
      <c r="B315" s="186"/>
      <c r="C315" s="111"/>
      <c r="D315" s="188"/>
      <c r="E315" s="7" t="s">
        <v>334</v>
      </c>
      <c r="F315" s="3" t="s">
        <v>82</v>
      </c>
      <c r="G315" s="11" t="s">
        <v>332</v>
      </c>
      <c r="H315" s="3">
        <v>1</v>
      </c>
      <c r="I315" s="80">
        <v>0</v>
      </c>
      <c r="J315" s="9">
        <f t="shared" si="8"/>
        <v>0</v>
      </c>
      <c r="K315" s="56">
        <f t="shared" si="9"/>
        <v>0</v>
      </c>
    </row>
    <row r="316" spans="1:11" ht="15.75">
      <c r="A316" s="100"/>
      <c r="B316" s="186"/>
      <c r="C316" s="111"/>
      <c r="D316" s="188"/>
      <c r="E316" s="7" t="s">
        <v>335</v>
      </c>
      <c r="F316" s="3" t="s">
        <v>82</v>
      </c>
      <c r="G316" s="11" t="s">
        <v>332</v>
      </c>
      <c r="H316" s="3">
        <v>1</v>
      </c>
      <c r="I316" s="80">
        <v>0</v>
      </c>
      <c r="J316" s="9">
        <f t="shared" si="8"/>
        <v>0</v>
      </c>
      <c r="K316" s="56">
        <f t="shared" si="9"/>
        <v>0</v>
      </c>
    </row>
    <row r="317" spans="1:11" ht="15.75">
      <c r="A317" s="100"/>
      <c r="B317" s="186"/>
      <c r="C317" s="111"/>
      <c r="D317" s="188"/>
      <c r="E317" s="3" t="s">
        <v>336</v>
      </c>
      <c r="F317" s="3" t="s">
        <v>82</v>
      </c>
      <c r="G317" s="11" t="s">
        <v>332</v>
      </c>
      <c r="H317" s="3">
        <v>2</v>
      </c>
      <c r="I317" s="80">
        <v>0</v>
      </c>
      <c r="J317" s="9">
        <f t="shared" si="8"/>
        <v>0</v>
      </c>
      <c r="K317" s="56">
        <f t="shared" si="9"/>
        <v>0</v>
      </c>
    </row>
    <row r="318" spans="1:11" ht="15.75">
      <c r="A318" s="100"/>
      <c r="B318" s="186"/>
      <c r="C318" s="111"/>
      <c r="D318" s="188"/>
      <c r="E318" s="7" t="s">
        <v>337</v>
      </c>
      <c r="F318" s="3" t="s">
        <v>82</v>
      </c>
      <c r="G318" s="11" t="s">
        <v>332</v>
      </c>
      <c r="H318" s="3">
        <v>1</v>
      </c>
      <c r="I318" s="80">
        <v>0</v>
      </c>
      <c r="J318" s="9">
        <f t="shared" si="8"/>
        <v>0</v>
      </c>
      <c r="K318" s="56">
        <f t="shared" si="9"/>
        <v>0</v>
      </c>
    </row>
    <row r="319" spans="1:11" ht="16.5" thickBot="1">
      <c r="A319" s="100"/>
      <c r="B319" s="187"/>
      <c r="C319" s="112"/>
      <c r="D319" s="188"/>
      <c r="E319" s="7" t="s">
        <v>338</v>
      </c>
      <c r="F319" s="3" t="s">
        <v>82</v>
      </c>
      <c r="G319" s="11" t="s">
        <v>332</v>
      </c>
      <c r="H319" s="3">
        <v>1</v>
      </c>
      <c r="I319" s="80">
        <v>0</v>
      </c>
      <c r="J319" s="9">
        <f t="shared" si="8"/>
        <v>0</v>
      </c>
      <c r="K319" s="56">
        <f t="shared" si="9"/>
        <v>0</v>
      </c>
    </row>
    <row r="320" spans="1:11" ht="51" customHeight="1">
      <c r="A320" s="100"/>
      <c r="B320" s="125" t="s">
        <v>345</v>
      </c>
      <c r="C320" s="110" t="s">
        <v>346</v>
      </c>
      <c r="D320" s="22" t="s">
        <v>346</v>
      </c>
      <c r="E320" s="7" t="s">
        <v>427</v>
      </c>
      <c r="F320" s="23" t="s">
        <v>426</v>
      </c>
      <c r="G320" s="11" t="s">
        <v>425</v>
      </c>
      <c r="H320" s="3">
        <v>14</v>
      </c>
      <c r="I320" s="80">
        <v>0</v>
      </c>
      <c r="J320" s="13">
        <f t="shared" si="8"/>
        <v>0</v>
      </c>
      <c r="K320" s="34">
        <f t="shared" si="9"/>
        <v>0</v>
      </c>
    </row>
    <row r="321" spans="1:11" ht="191.25" customHeight="1" thickBot="1">
      <c r="A321" s="100"/>
      <c r="B321" s="126"/>
      <c r="C321" s="111"/>
      <c r="D321" s="11" t="s">
        <v>376</v>
      </c>
      <c r="E321" s="23" t="s">
        <v>452</v>
      </c>
      <c r="F321" s="22" t="s">
        <v>364</v>
      </c>
      <c r="G321" s="22" t="s">
        <v>246</v>
      </c>
      <c r="H321" s="22">
        <v>1</v>
      </c>
      <c r="I321" s="80">
        <v>0</v>
      </c>
      <c r="J321" s="13">
        <f t="shared" si="8"/>
        <v>0</v>
      </c>
      <c r="K321" s="34">
        <f t="shared" si="9"/>
        <v>0</v>
      </c>
    </row>
    <row r="322" spans="1:11" ht="72.75" customHeight="1" thickBot="1">
      <c r="A322" s="65" t="s">
        <v>349</v>
      </c>
      <c r="B322" s="73" t="s">
        <v>347</v>
      </c>
      <c r="C322" s="190" t="s">
        <v>348</v>
      </c>
      <c r="D322" s="190"/>
      <c r="E322" s="190"/>
      <c r="F322" s="190"/>
      <c r="G322" s="190"/>
      <c r="H322" s="190"/>
      <c r="I322" s="190"/>
      <c r="J322" s="190"/>
      <c r="K322" s="191"/>
    </row>
    <row r="323" spans="1:11" ht="102.75" customHeight="1">
      <c r="A323" s="166" t="s">
        <v>350</v>
      </c>
      <c r="B323" s="182" t="s">
        <v>340</v>
      </c>
      <c r="C323" s="101" t="s">
        <v>453</v>
      </c>
      <c r="D323" s="74" t="s">
        <v>377</v>
      </c>
      <c r="E323" s="8" t="s">
        <v>377</v>
      </c>
      <c r="F323" s="51" t="s">
        <v>378</v>
      </c>
      <c r="G323" s="11" t="s">
        <v>23</v>
      </c>
      <c r="H323" s="3">
        <v>1</v>
      </c>
      <c r="I323" s="80">
        <v>0</v>
      </c>
      <c r="J323" s="10">
        <f>$I323*1.17</f>
        <v>0</v>
      </c>
      <c r="K323" s="36">
        <f t="shared" ref="K323:K335" si="10">$J323*$H323</f>
        <v>0</v>
      </c>
    </row>
    <row r="324" spans="1:11" ht="94.5">
      <c r="A324" s="167"/>
      <c r="B324" s="183"/>
      <c r="C324" s="102"/>
      <c r="D324" s="66" t="s">
        <v>379</v>
      </c>
      <c r="E324" s="50" t="s">
        <v>379</v>
      </c>
      <c r="F324" s="37" t="s">
        <v>380</v>
      </c>
      <c r="G324" s="11" t="s">
        <v>246</v>
      </c>
      <c r="H324" s="3">
        <v>1</v>
      </c>
      <c r="I324" s="80">
        <v>0</v>
      </c>
      <c r="J324" s="10">
        <f t="shared" ref="J324:J375" si="11">$I324*1.17</f>
        <v>0</v>
      </c>
      <c r="K324" s="36">
        <f t="shared" si="10"/>
        <v>0</v>
      </c>
    </row>
    <row r="325" spans="1:11" ht="31.5">
      <c r="A325" s="167"/>
      <c r="B325" s="183"/>
      <c r="C325" s="102"/>
      <c r="D325" s="104" t="s">
        <v>381</v>
      </c>
      <c r="E325" s="33" t="s">
        <v>429</v>
      </c>
      <c r="F325" s="22" t="s">
        <v>82</v>
      </c>
      <c r="G325" s="22" t="s">
        <v>220</v>
      </c>
      <c r="H325" s="22">
        <v>30</v>
      </c>
      <c r="I325" s="80">
        <v>0</v>
      </c>
      <c r="J325" s="10">
        <f t="shared" si="11"/>
        <v>0</v>
      </c>
      <c r="K325" s="36">
        <f t="shared" si="10"/>
        <v>0</v>
      </c>
    </row>
    <row r="326" spans="1:11" ht="15.75">
      <c r="A326" s="167"/>
      <c r="B326" s="183"/>
      <c r="C326" s="102"/>
      <c r="D326" s="105"/>
      <c r="E326" s="21" t="s">
        <v>428</v>
      </c>
      <c r="F326" s="11" t="s">
        <v>82</v>
      </c>
      <c r="G326" s="11" t="s">
        <v>382</v>
      </c>
      <c r="H326" s="11">
        <v>3</v>
      </c>
      <c r="I326" s="80">
        <v>0</v>
      </c>
      <c r="J326" s="10">
        <f t="shared" si="11"/>
        <v>0</v>
      </c>
      <c r="K326" s="36">
        <f t="shared" si="10"/>
        <v>0</v>
      </c>
    </row>
    <row r="327" spans="1:11" ht="15.75">
      <c r="A327" s="167"/>
      <c r="B327" s="183"/>
      <c r="C327" s="102"/>
      <c r="D327" s="105"/>
      <c r="E327" s="21" t="s">
        <v>384</v>
      </c>
      <c r="F327" s="25" t="s">
        <v>383</v>
      </c>
      <c r="G327" s="25" t="s">
        <v>385</v>
      </c>
      <c r="H327" s="25">
        <v>1</v>
      </c>
      <c r="I327" s="80">
        <v>0</v>
      </c>
      <c r="J327" s="10">
        <f t="shared" si="11"/>
        <v>0</v>
      </c>
      <c r="K327" s="36">
        <f t="shared" si="10"/>
        <v>0</v>
      </c>
    </row>
    <row r="328" spans="1:11" ht="63">
      <c r="A328" s="167"/>
      <c r="B328" s="183"/>
      <c r="C328" s="102"/>
      <c r="D328" s="105"/>
      <c r="E328" s="27" t="s">
        <v>430</v>
      </c>
      <c r="F328" s="28" t="s">
        <v>386</v>
      </c>
      <c r="G328" s="26" t="s">
        <v>387</v>
      </c>
      <c r="H328" s="3">
        <v>1500</v>
      </c>
      <c r="I328" s="80">
        <v>0</v>
      </c>
      <c r="J328" s="10">
        <f t="shared" si="11"/>
        <v>0</v>
      </c>
      <c r="K328" s="36">
        <f t="shared" si="10"/>
        <v>0</v>
      </c>
    </row>
    <row r="329" spans="1:11" ht="15.75" customHeight="1">
      <c r="A329" s="167"/>
      <c r="B329" s="183"/>
      <c r="C329" s="102"/>
      <c r="D329" s="105"/>
      <c r="E329" s="27" t="s">
        <v>431</v>
      </c>
      <c r="F329" s="26"/>
      <c r="G329" s="26" t="s">
        <v>387</v>
      </c>
      <c r="H329" s="3">
        <v>60</v>
      </c>
      <c r="I329" s="80">
        <v>0</v>
      </c>
      <c r="J329" s="10">
        <f t="shared" si="11"/>
        <v>0</v>
      </c>
      <c r="K329" s="36">
        <f t="shared" si="10"/>
        <v>0</v>
      </c>
    </row>
    <row r="330" spans="1:11" ht="15.75" customHeight="1">
      <c r="A330" s="167"/>
      <c r="B330" s="183"/>
      <c r="C330" s="102"/>
      <c r="D330" s="105"/>
      <c r="E330" s="27" t="s">
        <v>432</v>
      </c>
      <c r="F330" s="26"/>
      <c r="G330" s="26" t="s">
        <v>388</v>
      </c>
      <c r="H330" s="3">
        <v>3</v>
      </c>
      <c r="I330" s="80">
        <v>0</v>
      </c>
      <c r="J330" s="10">
        <f t="shared" si="11"/>
        <v>0</v>
      </c>
      <c r="K330" s="36">
        <f t="shared" si="10"/>
        <v>0</v>
      </c>
    </row>
    <row r="331" spans="1:11" ht="15.75" customHeight="1">
      <c r="A331" s="167"/>
      <c r="B331" s="183"/>
      <c r="C331" s="102"/>
      <c r="D331" s="105"/>
      <c r="E331" s="27" t="s">
        <v>433</v>
      </c>
      <c r="F331" s="26"/>
      <c r="G331" s="26" t="s">
        <v>389</v>
      </c>
      <c r="H331" s="3">
        <v>10</v>
      </c>
      <c r="I331" s="80">
        <v>0</v>
      </c>
      <c r="J331" s="10">
        <f t="shared" si="11"/>
        <v>0</v>
      </c>
      <c r="K331" s="36">
        <f t="shared" si="10"/>
        <v>0</v>
      </c>
    </row>
    <row r="332" spans="1:11" ht="15.75">
      <c r="A332" s="167"/>
      <c r="B332" s="183"/>
      <c r="C332" s="102"/>
      <c r="D332" s="105"/>
      <c r="E332" s="52" t="s">
        <v>390</v>
      </c>
      <c r="F332" s="26"/>
      <c r="G332" s="26" t="s">
        <v>391</v>
      </c>
      <c r="H332" s="3">
        <v>1</v>
      </c>
      <c r="I332" s="80">
        <v>0</v>
      </c>
      <c r="J332" s="10">
        <f t="shared" si="11"/>
        <v>0</v>
      </c>
      <c r="K332" s="36">
        <f t="shared" si="10"/>
        <v>0</v>
      </c>
    </row>
    <row r="333" spans="1:11" ht="15.75">
      <c r="A333" s="167"/>
      <c r="B333" s="183"/>
      <c r="C333" s="102"/>
      <c r="D333" s="105"/>
      <c r="E333" s="52" t="s">
        <v>393</v>
      </c>
      <c r="F333" s="3" t="s">
        <v>392</v>
      </c>
      <c r="G333" s="26" t="s">
        <v>391</v>
      </c>
      <c r="H333" s="3">
        <v>1</v>
      </c>
      <c r="I333" s="80">
        <v>0</v>
      </c>
      <c r="J333" s="10">
        <f t="shared" si="11"/>
        <v>0</v>
      </c>
      <c r="K333" s="36">
        <f t="shared" si="10"/>
        <v>0</v>
      </c>
    </row>
    <row r="334" spans="1:11" ht="47.25">
      <c r="A334" s="167"/>
      <c r="B334" s="183"/>
      <c r="C334" s="102"/>
      <c r="D334" s="105"/>
      <c r="E334" s="51" t="s">
        <v>449</v>
      </c>
      <c r="F334" s="26"/>
      <c r="G334" s="26" t="s">
        <v>21</v>
      </c>
      <c r="H334" s="3">
        <v>1</v>
      </c>
      <c r="I334" s="80">
        <v>0</v>
      </c>
      <c r="J334" s="10">
        <f t="shared" si="11"/>
        <v>0</v>
      </c>
      <c r="K334" s="36">
        <f t="shared" si="10"/>
        <v>0</v>
      </c>
    </row>
    <row r="335" spans="1:11" ht="15.75">
      <c r="A335" s="167"/>
      <c r="B335" s="183"/>
      <c r="C335" s="102"/>
      <c r="D335" s="106"/>
      <c r="E335" s="52" t="s">
        <v>394</v>
      </c>
      <c r="F335" s="26"/>
      <c r="G335" s="26" t="s">
        <v>395</v>
      </c>
      <c r="H335" s="3">
        <v>1</v>
      </c>
      <c r="I335" s="80">
        <v>0</v>
      </c>
      <c r="J335" s="10">
        <f t="shared" si="11"/>
        <v>0</v>
      </c>
      <c r="K335" s="36">
        <f t="shared" si="10"/>
        <v>0</v>
      </c>
    </row>
    <row r="336" spans="1:11" ht="29.25" customHeight="1">
      <c r="A336" s="167"/>
      <c r="B336" s="183"/>
      <c r="C336" s="102"/>
      <c r="D336" s="107" t="s">
        <v>396</v>
      </c>
      <c r="E336" s="26" t="s">
        <v>397</v>
      </c>
      <c r="F336" s="26"/>
      <c r="G336" s="26" t="s">
        <v>398</v>
      </c>
      <c r="H336" s="3">
        <v>1</v>
      </c>
      <c r="I336" s="80">
        <v>0</v>
      </c>
      <c r="J336" s="10">
        <f t="shared" si="11"/>
        <v>0</v>
      </c>
      <c r="K336" s="36">
        <f t="shared" ref="K336:K375" si="12">$J336*$H336</f>
        <v>0</v>
      </c>
    </row>
    <row r="337" spans="1:11" ht="31.5">
      <c r="A337" s="167"/>
      <c r="B337" s="183"/>
      <c r="C337" s="102"/>
      <c r="D337" s="108"/>
      <c r="E337" s="29" t="s">
        <v>434</v>
      </c>
      <c r="F337" s="26" t="s">
        <v>399</v>
      </c>
      <c r="G337" s="26" t="s">
        <v>400</v>
      </c>
      <c r="H337" s="3">
        <v>1</v>
      </c>
      <c r="I337" s="80">
        <v>0</v>
      </c>
      <c r="J337" s="10">
        <f t="shared" si="11"/>
        <v>0</v>
      </c>
      <c r="K337" s="36">
        <f t="shared" si="12"/>
        <v>0</v>
      </c>
    </row>
    <row r="338" spans="1:11" ht="15.75">
      <c r="A338" s="167"/>
      <c r="B338" s="183"/>
      <c r="C338" s="102"/>
      <c r="D338" s="108"/>
      <c r="E338" s="29" t="s">
        <v>435</v>
      </c>
      <c r="F338" s="30"/>
      <c r="G338" s="30" t="s">
        <v>437</v>
      </c>
      <c r="H338" s="3">
        <v>1</v>
      </c>
      <c r="I338" s="80">
        <v>0</v>
      </c>
      <c r="J338" s="10">
        <f t="shared" si="11"/>
        <v>0</v>
      </c>
      <c r="K338" s="36">
        <f t="shared" si="12"/>
        <v>0</v>
      </c>
    </row>
    <row r="339" spans="1:11" ht="31.5">
      <c r="A339" s="167"/>
      <c r="B339" s="183"/>
      <c r="C339" s="102"/>
      <c r="D339" s="108"/>
      <c r="E339" s="29" t="s">
        <v>436</v>
      </c>
      <c r="F339" s="30"/>
      <c r="G339" s="30" t="s">
        <v>437</v>
      </c>
      <c r="H339" s="3">
        <v>1</v>
      </c>
      <c r="I339" s="80">
        <v>0</v>
      </c>
      <c r="J339" s="10">
        <f t="shared" si="11"/>
        <v>0</v>
      </c>
      <c r="K339" s="36">
        <f t="shared" si="12"/>
        <v>0</v>
      </c>
    </row>
    <row r="340" spans="1:11" ht="15.75">
      <c r="A340" s="167"/>
      <c r="B340" s="183"/>
      <c r="C340" s="102"/>
      <c r="D340" s="109"/>
      <c r="E340" s="26" t="s">
        <v>401</v>
      </c>
      <c r="F340" s="46"/>
      <c r="G340" s="24" t="s">
        <v>246</v>
      </c>
      <c r="H340" s="46">
        <v>1</v>
      </c>
      <c r="I340" s="80">
        <v>0</v>
      </c>
      <c r="J340" s="10">
        <f t="shared" si="11"/>
        <v>0</v>
      </c>
      <c r="K340" s="36">
        <f t="shared" si="12"/>
        <v>0</v>
      </c>
    </row>
    <row r="341" spans="1:11" ht="63">
      <c r="A341" s="167"/>
      <c r="B341" s="183"/>
      <c r="C341" s="102"/>
      <c r="D341" s="110" t="s">
        <v>402</v>
      </c>
      <c r="E341" s="50" t="s">
        <v>403</v>
      </c>
      <c r="F341" s="35" t="s">
        <v>405</v>
      </c>
      <c r="G341" s="25" t="s">
        <v>246</v>
      </c>
      <c r="H341" s="45">
        <v>1</v>
      </c>
      <c r="I341" s="81">
        <v>0</v>
      </c>
      <c r="J341" s="10">
        <f t="shared" si="11"/>
        <v>0</v>
      </c>
      <c r="K341" s="38">
        <f t="shared" si="12"/>
        <v>0</v>
      </c>
    </row>
    <row r="342" spans="1:11" ht="31.5">
      <c r="A342" s="167"/>
      <c r="B342" s="183"/>
      <c r="C342" s="102"/>
      <c r="D342" s="112"/>
      <c r="E342" s="51" t="s">
        <v>404</v>
      </c>
      <c r="F342" s="3" t="s">
        <v>405</v>
      </c>
      <c r="G342" s="31" t="s">
        <v>23</v>
      </c>
      <c r="H342" s="3">
        <v>10</v>
      </c>
      <c r="I342" s="80">
        <v>0</v>
      </c>
      <c r="J342" s="10">
        <f t="shared" si="11"/>
        <v>0</v>
      </c>
      <c r="K342" s="36">
        <f t="shared" si="12"/>
        <v>0</v>
      </c>
    </row>
    <row r="343" spans="1:11" ht="15.75">
      <c r="A343" s="167"/>
      <c r="B343" s="183"/>
      <c r="C343" s="102"/>
      <c r="D343" s="110" t="s">
        <v>406</v>
      </c>
      <c r="E343" s="52" t="s">
        <v>438</v>
      </c>
      <c r="F343" s="3" t="s">
        <v>82</v>
      </c>
      <c r="G343" s="31" t="s">
        <v>284</v>
      </c>
      <c r="H343" s="3">
        <v>20</v>
      </c>
      <c r="I343" s="80">
        <v>0</v>
      </c>
      <c r="J343" s="10">
        <f t="shared" si="11"/>
        <v>0</v>
      </c>
      <c r="K343" s="36">
        <f t="shared" si="12"/>
        <v>0</v>
      </c>
    </row>
    <row r="344" spans="1:11" ht="15.75">
      <c r="A344" s="167"/>
      <c r="B344" s="183"/>
      <c r="C344" s="102"/>
      <c r="D344" s="111"/>
      <c r="E344" s="52" t="s">
        <v>439</v>
      </c>
      <c r="F344" s="3" t="s">
        <v>82</v>
      </c>
      <c r="G344" s="26" t="s">
        <v>284</v>
      </c>
      <c r="H344" s="3">
        <v>20</v>
      </c>
      <c r="I344" s="80">
        <v>0</v>
      </c>
      <c r="J344" s="10">
        <f t="shared" si="11"/>
        <v>0</v>
      </c>
      <c r="K344" s="36">
        <f t="shared" si="12"/>
        <v>0</v>
      </c>
    </row>
    <row r="345" spans="1:11" ht="15.75">
      <c r="A345" s="167"/>
      <c r="B345" s="183"/>
      <c r="C345" s="102"/>
      <c r="D345" s="112"/>
      <c r="E345" s="52" t="s">
        <v>440</v>
      </c>
      <c r="F345" s="3" t="s">
        <v>82</v>
      </c>
      <c r="G345" s="26" t="s">
        <v>407</v>
      </c>
      <c r="H345" s="3">
        <v>4</v>
      </c>
      <c r="I345" s="80">
        <v>0</v>
      </c>
      <c r="J345" s="10">
        <f t="shared" si="11"/>
        <v>0</v>
      </c>
      <c r="K345" s="36">
        <f t="shared" si="12"/>
        <v>0</v>
      </c>
    </row>
    <row r="346" spans="1:11" ht="47.25">
      <c r="A346" s="167"/>
      <c r="B346" s="183"/>
      <c r="C346" s="102"/>
      <c r="D346" s="110" t="s">
        <v>408</v>
      </c>
      <c r="E346" s="8" t="s">
        <v>571</v>
      </c>
      <c r="F346" s="47" t="s">
        <v>568</v>
      </c>
      <c r="G346" s="24" t="s">
        <v>341</v>
      </c>
      <c r="H346" s="46">
        <v>1</v>
      </c>
      <c r="I346" s="82">
        <v>0</v>
      </c>
      <c r="J346" s="10">
        <f t="shared" si="11"/>
        <v>0</v>
      </c>
      <c r="K346" s="39">
        <f t="shared" si="12"/>
        <v>0</v>
      </c>
    </row>
    <row r="347" spans="1:11" ht="47.25">
      <c r="A347" s="167"/>
      <c r="B347" s="183"/>
      <c r="C347" s="102"/>
      <c r="D347" s="112"/>
      <c r="E347" s="8" t="s">
        <v>569</v>
      </c>
      <c r="F347" s="50" t="s">
        <v>570</v>
      </c>
      <c r="G347" s="11" t="s">
        <v>341</v>
      </c>
      <c r="H347" s="3">
        <v>1</v>
      </c>
      <c r="I347" s="80">
        <v>0</v>
      </c>
      <c r="J347" s="10">
        <f t="shared" si="11"/>
        <v>0</v>
      </c>
      <c r="K347" s="36">
        <f t="shared" si="12"/>
        <v>0</v>
      </c>
    </row>
    <row r="348" spans="1:11" ht="31.5">
      <c r="A348" s="167"/>
      <c r="B348" s="183"/>
      <c r="C348" s="102"/>
      <c r="D348" s="141" t="s">
        <v>409</v>
      </c>
      <c r="E348" s="51" t="s">
        <v>441</v>
      </c>
      <c r="F348" s="3" t="s">
        <v>82</v>
      </c>
      <c r="G348" s="11" t="s">
        <v>309</v>
      </c>
      <c r="H348" s="3">
        <v>120</v>
      </c>
      <c r="I348" s="80">
        <v>0</v>
      </c>
      <c r="J348" s="10">
        <f t="shared" si="11"/>
        <v>0</v>
      </c>
      <c r="K348" s="36">
        <f t="shared" si="12"/>
        <v>0</v>
      </c>
    </row>
    <row r="349" spans="1:11" ht="15.75">
      <c r="A349" s="167"/>
      <c r="B349" s="183"/>
      <c r="C349" s="102"/>
      <c r="D349" s="141"/>
      <c r="E349" s="52" t="s">
        <v>442</v>
      </c>
      <c r="F349" s="3" t="s">
        <v>82</v>
      </c>
      <c r="G349" s="11" t="s">
        <v>410</v>
      </c>
      <c r="H349" s="3">
        <v>5000</v>
      </c>
      <c r="I349" s="80">
        <v>0</v>
      </c>
      <c r="J349" s="10">
        <f t="shared" si="11"/>
        <v>0</v>
      </c>
      <c r="K349" s="36">
        <f t="shared" si="12"/>
        <v>0</v>
      </c>
    </row>
    <row r="350" spans="1:11" ht="47.25">
      <c r="A350" s="167"/>
      <c r="B350" s="183"/>
      <c r="C350" s="102"/>
      <c r="D350" s="141"/>
      <c r="E350" s="51" t="s">
        <v>443</v>
      </c>
      <c r="F350" s="3" t="s">
        <v>82</v>
      </c>
      <c r="G350" s="11" t="s">
        <v>411</v>
      </c>
      <c r="H350" s="3">
        <v>25</v>
      </c>
      <c r="I350" s="80">
        <v>0</v>
      </c>
      <c r="J350" s="10">
        <f t="shared" si="11"/>
        <v>0</v>
      </c>
      <c r="K350" s="36">
        <f t="shared" si="12"/>
        <v>0</v>
      </c>
    </row>
    <row r="351" spans="1:11" ht="15.75">
      <c r="A351" s="167"/>
      <c r="B351" s="183"/>
      <c r="C351" s="102"/>
      <c r="D351" s="110" t="s">
        <v>412</v>
      </c>
      <c r="E351" s="27" t="s">
        <v>444</v>
      </c>
      <c r="F351" s="3" t="s">
        <v>82</v>
      </c>
      <c r="G351" s="26" t="s">
        <v>273</v>
      </c>
      <c r="H351" s="3">
        <v>70</v>
      </c>
      <c r="I351" s="80">
        <v>0</v>
      </c>
      <c r="J351" s="10">
        <f t="shared" si="11"/>
        <v>0</v>
      </c>
      <c r="K351" s="36">
        <f t="shared" si="12"/>
        <v>0</v>
      </c>
    </row>
    <row r="352" spans="1:11" ht="31.5">
      <c r="A352" s="167"/>
      <c r="B352" s="183"/>
      <c r="C352" s="102"/>
      <c r="D352" s="111"/>
      <c r="E352" s="51" t="s">
        <v>413</v>
      </c>
      <c r="F352" s="3" t="s">
        <v>82</v>
      </c>
      <c r="G352" s="11" t="s">
        <v>416</v>
      </c>
      <c r="H352" s="3">
        <v>40</v>
      </c>
      <c r="I352" s="80">
        <v>0</v>
      </c>
      <c r="J352" s="10">
        <f t="shared" si="11"/>
        <v>0</v>
      </c>
      <c r="K352" s="36">
        <f t="shared" si="12"/>
        <v>0</v>
      </c>
    </row>
    <row r="353" spans="1:11" ht="47.25">
      <c r="A353" s="167"/>
      <c r="B353" s="183"/>
      <c r="C353" s="102"/>
      <c r="D353" s="112"/>
      <c r="E353" s="50" t="s">
        <v>414</v>
      </c>
      <c r="F353" s="3" t="s">
        <v>82</v>
      </c>
      <c r="G353" s="11" t="s">
        <v>415</v>
      </c>
      <c r="H353" s="3">
        <v>1</v>
      </c>
      <c r="I353" s="80">
        <v>0</v>
      </c>
      <c r="J353" s="10">
        <f t="shared" si="11"/>
        <v>0</v>
      </c>
      <c r="K353" s="36">
        <f t="shared" si="12"/>
        <v>0</v>
      </c>
    </row>
    <row r="354" spans="1:11" ht="15.75">
      <c r="A354" s="167"/>
      <c r="B354" s="183"/>
      <c r="C354" s="102"/>
      <c r="D354" s="110" t="s">
        <v>417</v>
      </c>
      <c r="E354" s="27" t="s">
        <v>418</v>
      </c>
      <c r="F354" s="3" t="s">
        <v>82</v>
      </c>
      <c r="G354" s="11" t="s">
        <v>418</v>
      </c>
      <c r="H354" s="3">
        <v>1</v>
      </c>
      <c r="I354" s="80">
        <v>0</v>
      </c>
      <c r="J354" s="10">
        <f t="shared" si="11"/>
        <v>0</v>
      </c>
      <c r="K354" s="36">
        <f t="shared" si="12"/>
        <v>0</v>
      </c>
    </row>
    <row r="355" spans="1:11" ht="15.75">
      <c r="A355" s="167"/>
      <c r="B355" s="183"/>
      <c r="C355" s="102"/>
      <c r="D355" s="112"/>
      <c r="E355" s="27" t="s">
        <v>419</v>
      </c>
      <c r="F355" s="45" t="s">
        <v>82</v>
      </c>
      <c r="G355" s="11" t="s">
        <v>419</v>
      </c>
      <c r="H355" s="45">
        <v>1</v>
      </c>
      <c r="I355" s="80">
        <v>0</v>
      </c>
      <c r="J355" s="10">
        <f t="shared" si="11"/>
        <v>0</v>
      </c>
      <c r="K355" s="36">
        <f t="shared" si="12"/>
        <v>0</v>
      </c>
    </row>
    <row r="356" spans="1:11" ht="15.75">
      <c r="A356" s="167"/>
      <c r="B356" s="183"/>
      <c r="C356" s="102"/>
      <c r="D356" s="110" t="s">
        <v>445</v>
      </c>
      <c r="E356" s="27" t="s">
        <v>447</v>
      </c>
      <c r="F356" s="45" t="s">
        <v>82</v>
      </c>
      <c r="G356" s="11" t="s">
        <v>566</v>
      </c>
      <c r="H356" s="45">
        <v>6</v>
      </c>
      <c r="I356" s="80">
        <v>0</v>
      </c>
      <c r="J356" s="10">
        <f t="shared" si="11"/>
        <v>0</v>
      </c>
      <c r="K356" s="36">
        <f t="shared" si="12"/>
        <v>0</v>
      </c>
    </row>
    <row r="357" spans="1:11" ht="15.75">
      <c r="A357" s="167"/>
      <c r="B357" s="183"/>
      <c r="C357" s="102"/>
      <c r="D357" s="111"/>
      <c r="E357" s="27" t="s">
        <v>446</v>
      </c>
      <c r="F357" s="45" t="s">
        <v>82</v>
      </c>
      <c r="G357" s="11" t="s">
        <v>448</v>
      </c>
      <c r="H357" s="45">
        <v>2</v>
      </c>
      <c r="I357" s="80">
        <v>0</v>
      </c>
      <c r="J357" s="10">
        <f t="shared" si="11"/>
        <v>0</v>
      </c>
      <c r="K357" s="36">
        <f t="shared" si="12"/>
        <v>0</v>
      </c>
    </row>
    <row r="358" spans="1:11" ht="15.75">
      <c r="A358" s="167"/>
      <c r="B358" s="183"/>
      <c r="C358" s="102"/>
      <c r="D358" s="112"/>
      <c r="E358" s="27" t="s">
        <v>565</v>
      </c>
      <c r="F358" s="45" t="s">
        <v>82</v>
      </c>
      <c r="G358" s="11" t="s">
        <v>567</v>
      </c>
      <c r="H358" s="45">
        <v>2</v>
      </c>
      <c r="I358" s="80">
        <v>0</v>
      </c>
      <c r="J358" s="10">
        <f t="shared" si="11"/>
        <v>0</v>
      </c>
      <c r="K358" s="36">
        <f t="shared" si="12"/>
        <v>0</v>
      </c>
    </row>
    <row r="359" spans="1:11" ht="15.75">
      <c r="A359" s="167"/>
      <c r="B359" s="183"/>
      <c r="C359" s="102"/>
      <c r="D359" s="74" t="s">
        <v>420</v>
      </c>
      <c r="E359" s="32" t="s">
        <v>421</v>
      </c>
      <c r="F359" s="11" t="s">
        <v>82</v>
      </c>
      <c r="G359" s="11" t="s">
        <v>422</v>
      </c>
      <c r="H359" s="3">
        <v>1</v>
      </c>
      <c r="I359" s="80">
        <v>0</v>
      </c>
      <c r="J359" s="10">
        <f t="shared" si="11"/>
        <v>0</v>
      </c>
      <c r="K359" s="36">
        <f t="shared" si="12"/>
        <v>0</v>
      </c>
    </row>
    <row r="360" spans="1:11" ht="47.25">
      <c r="A360" s="167"/>
      <c r="B360" s="183"/>
      <c r="C360" s="102"/>
      <c r="D360" s="74" t="s">
        <v>4</v>
      </c>
      <c r="E360" s="88" t="s">
        <v>615</v>
      </c>
      <c r="F360" s="11" t="s">
        <v>82</v>
      </c>
      <c r="G360" s="11" t="s">
        <v>23</v>
      </c>
      <c r="H360" s="79">
        <v>1</v>
      </c>
      <c r="I360" s="80">
        <v>0</v>
      </c>
      <c r="J360" s="10">
        <f t="shared" si="11"/>
        <v>0</v>
      </c>
      <c r="K360" s="36">
        <f t="shared" si="12"/>
        <v>0</v>
      </c>
    </row>
    <row r="361" spans="1:11" ht="32.25" thickBot="1">
      <c r="A361" s="167"/>
      <c r="B361" s="183"/>
      <c r="C361" s="102"/>
      <c r="D361" s="75" t="s">
        <v>423</v>
      </c>
      <c r="E361" s="40" t="s">
        <v>424</v>
      </c>
      <c r="F361" s="41" t="s">
        <v>82</v>
      </c>
      <c r="G361" s="41" t="s">
        <v>23</v>
      </c>
      <c r="H361" s="42">
        <v>1</v>
      </c>
      <c r="I361" s="83">
        <v>0</v>
      </c>
      <c r="J361" s="43">
        <f t="shared" si="11"/>
        <v>0</v>
      </c>
      <c r="K361" s="44">
        <f t="shared" si="12"/>
        <v>0</v>
      </c>
    </row>
    <row r="362" spans="1:11" ht="32.25" customHeight="1" thickBot="1">
      <c r="A362" s="167"/>
      <c r="B362" s="183"/>
      <c r="C362" s="102"/>
      <c r="D362" s="179" t="s">
        <v>586</v>
      </c>
      <c r="E362" s="64" t="s">
        <v>601</v>
      </c>
      <c r="F362" s="41" t="s">
        <v>602</v>
      </c>
      <c r="G362" s="41" t="s">
        <v>364</v>
      </c>
      <c r="H362" s="42">
        <v>1</v>
      </c>
      <c r="I362" s="83">
        <v>0</v>
      </c>
      <c r="J362" s="43">
        <f t="shared" si="11"/>
        <v>0</v>
      </c>
      <c r="K362" s="44">
        <f t="shared" si="12"/>
        <v>0</v>
      </c>
    </row>
    <row r="363" spans="1:11" ht="63.75" thickBot="1">
      <c r="A363" s="167"/>
      <c r="B363" s="183"/>
      <c r="C363" s="102"/>
      <c r="D363" s="136"/>
      <c r="E363" s="64" t="s">
        <v>603</v>
      </c>
      <c r="F363" s="41" t="s">
        <v>604</v>
      </c>
      <c r="G363" s="41" t="s">
        <v>364</v>
      </c>
      <c r="H363" s="42">
        <v>1</v>
      </c>
      <c r="I363" s="83">
        <v>0</v>
      </c>
      <c r="J363" s="43">
        <f t="shared" si="11"/>
        <v>0</v>
      </c>
      <c r="K363" s="44">
        <f t="shared" si="12"/>
        <v>0</v>
      </c>
    </row>
    <row r="364" spans="1:11" ht="32.25" thickBot="1">
      <c r="A364" s="167"/>
      <c r="B364" s="183"/>
      <c r="C364" s="102"/>
      <c r="D364" s="136"/>
      <c r="E364" s="64" t="s">
        <v>587</v>
      </c>
      <c r="F364" s="41"/>
      <c r="G364" s="41" t="s">
        <v>364</v>
      </c>
      <c r="H364" s="42">
        <v>1</v>
      </c>
      <c r="I364" s="83">
        <v>0</v>
      </c>
      <c r="J364" s="43">
        <f t="shared" si="11"/>
        <v>0</v>
      </c>
      <c r="K364" s="44">
        <f t="shared" si="12"/>
        <v>0</v>
      </c>
    </row>
    <row r="365" spans="1:11" ht="16.5" thickBot="1">
      <c r="A365" s="167"/>
      <c r="B365" s="183"/>
      <c r="C365" s="102"/>
      <c r="D365" s="136"/>
      <c r="E365" s="64" t="s">
        <v>588</v>
      </c>
      <c r="F365" s="41"/>
      <c r="G365" s="41" t="s">
        <v>594</v>
      </c>
      <c r="H365" s="42">
        <v>1</v>
      </c>
      <c r="I365" s="83">
        <v>0</v>
      </c>
      <c r="J365" s="43">
        <f t="shared" si="11"/>
        <v>0</v>
      </c>
      <c r="K365" s="44">
        <f t="shared" si="12"/>
        <v>0</v>
      </c>
    </row>
    <row r="366" spans="1:11" ht="32.25" thickBot="1">
      <c r="A366" s="167"/>
      <c r="B366" s="183"/>
      <c r="C366" s="102"/>
      <c r="D366" s="136"/>
      <c r="E366" s="64" t="s">
        <v>589</v>
      </c>
      <c r="F366" s="41"/>
      <c r="G366" s="41" t="s">
        <v>364</v>
      </c>
      <c r="H366" s="42">
        <v>1</v>
      </c>
      <c r="I366" s="83">
        <v>0</v>
      </c>
      <c r="J366" s="43">
        <f t="shared" si="11"/>
        <v>0</v>
      </c>
      <c r="K366" s="44">
        <f t="shared" si="12"/>
        <v>0</v>
      </c>
    </row>
    <row r="367" spans="1:11" ht="16.5" thickBot="1">
      <c r="A367" s="167"/>
      <c r="B367" s="183"/>
      <c r="C367" s="102"/>
      <c r="D367" s="136"/>
      <c r="E367" s="64" t="s">
        <v>605</v>
      </c>
      <c r="F367" s="41" t="s">
        <v>606</v>
      </c>
      <c r="G367" s="41" t="s">
        <v>597</v>
      </c>
      <c r="H367" s="42">
        <v>1</v>
      </c>
      <c r="I367" s="83">
        <v>0</v>
      </c>
      <c r="J367" s="43">
        <f t="shared" si="11"/>
        <v>0</v>
      </c>
      <c r="K367" s="44">
        <f t="shared" si="12"/>
        <v>0</v>
      </c>
    </row>
    <row r="368" spans="1:11" ht="32.25" thickBot="1">
      <c r="A368" s="167"/>
      <c r="B368" s="183"/>
      <c r="C368" s="102"/>
      <c r="D368" s="136"/>
      <c r="E368" s="64" t="s">
        <v>590</v>
      </c>
      <c r="F368" s="41" t="s">
        <v>529</v>
      </c>
      <c r="G368" s="41" t="s">
        <v>364</v>
      </c>
      <c r="H368" s="42">
        <v>1</v>
      </c>
      <c r="I368" s="83">
        <v>0</v>
      </c>
      <c r="J368" s="43">
        <f t="shared" si="11"/>
        <v>0</v>
      </c>
      <c r="K368" s="44">
        <f t="shared" si="12"/>
        <v>0</v>
      </c>
    </row>
    <row r="369" spans="1:11" ht="48" thickBot="1">
      <c r="A369" s="167"/>
      <c r="B369" s="183"/>
      <c r="C369" s="102"/>
      <c r="D369" s="136"/>
      <c r="E369" s="64" t="s">
        <v>607</v>
      </c>
      <c r="F369" s="41" t="s">
        <v>608</v>
      </c>
      <c r="G369" s="41" t="s">
        <v>595</v>
      </c>
      <c r="H369" s="42">
        <v>1</v>
      </c>
      <c r="I369" s="83">
        <v>0</v>
      </c>
      <c r="J369" s="43">
        <f t="shared" si="11"/>
        <v>0</v>
      </c>
      <c r="K369" s="44">
        <f t="shared" si="12"/>
        <v>0</v>
      </c>
    </row>
    <row r="370" spans="1:11" ht="32.25" customHeight="1" thickBot="1">
      <c r="A370" s="167"/>
      <c r="B370" s="183"/>
      <c r="C370" s="102"/>
      <c r="D370" s="136"/>
      <c r="E370" s="64" t="s">
        <v>591</v>
      </c>
      <c r="F370" s="41"/>
      <c r="G370" s="41" t="s">
        <v>23</v>
      </c>
      <c r="H370" s="42">
        <v>1</v>
      </c>
      <c r="I370" s="83">
        <v>0</v>
      </c>
      <c r="J370" s="43">
        <f t="shared" si="11"/>
        <v>0</v>
      </c>
      <c r="K370" s="44">
        <f t="shared" si="12"/>
        <v>0</v>
      </c>
    </row>
    <row r="371" spans="1:11" ht="16.5" thickBot="1">
      <c r="A371" s="167"/>
      <c r="B371" s="183"/>
      <c r="C371" s="102"/>
      <c r="D371" s="136"/>
      <c r="E371" s="64" t="s">
        <v>599</v>
      </c>
      <c r="F371" s="41"/>
      <c r="G371" s="41" t="s">
        <v>596</v>
      </c>
      <c r="H371" s="42">
        <v>1</v>
      </c>
      <c r="I371" s="83">
        <v>0</v>
      </c>
      <c r="J371" s="43">
        <f t="shared" si="11"/>
        <v>0</v>
      </c>
      <c r="K371" s="44">
        <f t="shared" si="12"/>
        <v>0</v>
      </c>
    </row>
    <row r="372" spans="1:11" ht="16.5" thickBot="1">
      <c r="A372" s="167"/>
      <c r="B372" s="183"/>
      <c r="C372" s="102"/>
      <c r="D372" s="136"/>
      <c r="E372" s="64" t="s">
        <v>600</v>
      </c>
      <c r="F372" s="41"/>
      <c r="G372" s="41" t="s">
        <v>598</v>
      </c>
      <c r="H372" s="42">
        <v>4</v>
      </c>
      <c r="I372" s="83">
        <v>0</v>
      </c>
      <c r="J372" s="43">
        <f t="shared" si="11"/>
        <v>0</v>
      </c>
      <c r="K372" s="44">
        <f t="shared" si="12"/>
        <v>0</v>
      </c>
    </row>
    <row r="373" spans="1:11" ht="16.5" thickBot="1">
      <c r="A373" s="167"/>
      <c r="B373" s="183"/>
      <c r="C373" s="102"/>
      <c r="D373" s="136"/>
      <c r="E373" s="64" t="s">
        <v>592</v>
      </c>
      <c r="F373" s="41"/>
      <c r="G373" s="41" t="s">
        <v>560</v>
      </c>
      <c r="H373" s="42">
        <v>1</v>
      </c>
      <c r="I373" s="83">
        <v>0</v>
      </c>
      <c r="J373" s="43">
        <f t="shared" si="11"/>
        <v>0</v>
      </c>
      <c r="K373" s="44">
        <f t="shared" si="12"/>
        <v>0</v>
      </c>
    </row>
    <row r="374" spans="1:11" ht="16.5" thickBot="1">
      <c r="A374" s="168"/>
      <c r="B374" s="184"/>
      <c r="C374" s="181"/>
      <c r="D374" s="180"/>
      <c r="E374" s="64" t="s">
        <v>593</v>
      </c>
      <c r="F374" s="41"/>
      <c r="G374" s="41" t="s">
        <v>594</v>
      </c>
      <c r="H374" s="42">
        <v>1</v>
      </c>
      <c r="I374" s="83">
        <v>0</v>
      </c>
      <c r="J374" s="43">
        <f t="shared" si="11"/>
        <v>0</v>
      </c>
      <c r="K374" s="44">
        <f t="shared" si="12"/>
        <v>0</v>
      </c>
    </row>
    <row r="375" spans="1:11" ht="78.75" customHeight="1" thickBot="1">
      <c r="A375" s="169" t="s">
        <v>610</v>
      </c>
      <c r="B375" s="170"/>
      <c r="C375" s="170"/>
      <c r="D375" s="170"/>
      <c r="E375" s="171"/>
      <c r="F375" s="76" t="s">
        <v>611</v>
      </c>
      <c r="G375" s="77" t="s">
        <v>364</v>
      </c>
      <c r="H375" s="77">
        <v>1</v>
      </c>
      <c r="I375" s="83">
        <v>0</v>
      </c>
      <c r="J375" s="43">
        <f t="shared" si="11"/>
        <v>0</v>
      </c>
      <c r="K375" s="44">
        <f t="shared" si="12"/>
        <v>0</v>
      </c>
    </row>
    <row r="376" spans="1:11" ht="19.5" thickBot="1">
      <c r="K376" s="55">
        <f>SUM(K2:K321,K323:K375)</f>
        <v>0</v>
      </c>
    </row>
  </sheetData>
  <sheetProtection algorithmName="SHA-512" hashValue="QImSQFwlqELeX2AhJ3Pd+Rs/cwARSlTafWWAi8V+6fTnMivlV53pCFtD9WtuuG6Wgnlqp2b4I7GFUrsphaD+EA==" saltValue="jpTRuZTz1AVaUaEpOT4V7Q==" spinCount="100000" sheet="1" objects="1" scenarios="1" selectLockedCells="1"/>
  <mergeCells count="81">
    <mergeCell ref="D362:D374"/>
    <mergeCell ref="C323:C374"/>
    <mergeCell ref="B323:B374"/>
    <mergeCell ref="B274:B319"/>
    <mergeCell ref="C274:C319"/>
    <mergeCell ref="D277:D281"/>
    <mergeCell ref="D305:D319"/>
    <mergeCell ref="D283:D285"/>
    <mergeCell ref="D287:D294"/>
    <mergeCell ref="D295:D302"/>
    <mergeCell ref="D303:D304"/>
    <mergeCell ref="C322:K322"/>
    <mergeCell ref="A323:A374"/>
    <mergeCell ref="A375:E375"/>
    <mergeCell ref="F100:F118"/>
    <mergeCell ref="D123:D131"/>
    <mergeCell ref="C123:C131"/>
    <mergeCell ref="D354:D355"/>
    <mergeCell ref="D356:D358"/>
    <mergeCell ref="D341:D342"/>
    <mergeCell ref="D346:D347"/>
    <mergeCell ref="D343:D345"/>
    <mergeCell ref="D348:D350"/>
    <mergeCell ref="D351:D353"/>
    <mergeCell ref="B145:B151"/>
    <mergeCell ref="C138:C144"/>
    <mergeCell ref="D145:D150"/>
    <mergeCell ref="D138:D144"/>
    <mergeCell ref="D39:D58"/>
    <mergeCell ref="D132:D137"/>
    <mergeCell ref="C132:C137"/>
    <mergeCell ref="B61:B137"/>
    <mergeCell ref="D61:D75"/>
    <mergeCell ref="D76:D81"/>
    <mergeCell ref="D82:D98"/>
    <mergeCell ref="D99:D122"/>
    <mergeCell ref="B138:B144"/>
    <mergeCell ref="C145:C150"/>
    <mergeCell ref="C45:C47"/>
    <mergeCell ref="C48:C50"/>
    <mergeCell ref="C99:C122"/>
    <mergeCell ref="C61:C75"/>
    <mergeCell ref="C76:C81"/>
    <mergeCell ref="C82:C98"/>
    <mergeCell ref="C11:C14"/>
    <mergeCell ref="B2:B15"/>
    <mergeCell ref="C57:C58"/>
    <mergeCell ref="C42:C44"/>
    <mergeCell ref="C39:C41"/>
    <mergeCell ref="C3:C10"/>
    <mergeCell ref="B16:B37"/>
    <mergeCell ref="C51:C56"/>
    <mergeCell ref="D180:D210"/>
    <mergeCell ref="C167:C173"/>
    <mergeCell ref="B152:B173"/>
    <mergeCell ref="D167:D173"/>
    <mergeCell ref="D174:D175"/>
    <mergeCell ref="C174:C175"/>
    <mergeCell ref="B174:B175"/>
    <mergeCell ref="D152:D155"/>
    <mergeCell ref="C152:C155"/>
    <mergeCell ref="C156:C162"/>
    <mergeCell ref="D156:D162"/>
    <mergeCell ref="D163:D166"/>
    <mergeCell ref="C163:C166"/>
    <mergeCell ref="A2:A321"/>
    <mergeCell ref="D11:D14"/>
    <mergeCell ref="D3:D10"/>
    <mergeCell ref="D325:D335"/>
    <mergeCell ref="D336:D340"/>
    <mergeCell ref="C176:C179"/>
    <mergeCell ref="D176:D179"/>
    <mergeCell ref="B176:B179"/>
    <mergeCell ref="B180:B210"/>
    <mergeCell ref="C180:C210"/>
    <mergeCell ref="B38:B60"/>
    <mergeCell ref="B320:B321"/>
    <mergeCell ref="C320:C321"/>
    <mergeCell ref="D211:D272"/>
    <mergeCell ref="C211:C272"/>
    <mergeCell ref="B211:B27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election activeCell="C37" sqref="C37:C38"/>
    </sheetView>
  </sheetViews>
  <sheetFormatPr defaultRowHeight="14.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גיליון1</vt:lpstr>
      <vt:lpstr>גיליון2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Aviram Yeor</dc:creator>
  <cp:lastModifiedBy>irit ichya</cp:lastModifiedBy>
  <dcterms:created xsi:type="dcterms:W3CDTF">2016-09-27T11:16:30Z</dcterms:created>
  <dcterms:modified xsi:type="dcterms:W3CDTF">2016-11-24T12:40:57Z</dcterms:modified>
</cp:coreProperties>
</file>